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3_ncr:1_{63A214D9-DE4F-4EA6-BAF3-582C01C89583}" xr6:coauthVersionLast="47" xr6:coauthVersionMax="47" xr10:uidLastSave="{00000000-0000-0000-0000-000000000000}"/>
  <bookViews>
    <workbookView xWindow="4620" yWindow="2415" windowWidth="21555" windowHeight="11385" activeTab="2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5" i="1" s="1"/>
  <c r="G12" i="1"/>
  <c r="F51" i="3"/>
  <c r="F29" i="3"/>
  <c r="F28" i="3" s="1"/>
  <c r="F44" i="3"/>
  <c r="F45" i="3"/>
  <c r="F42" i="3"/>
  <c r="F33" i="3"/>
  <c r="G42" i="3"/>
  <c r="E42" i="3"/>
  <c r="E33" i="3"/>
  <c r="E29" i="3"/>
  <c r="G29" i="3"/>
  <c r="F79" i="7"/>
  <c r="G55" i="7"/>
  <c r="F55" i="7"/>
  <c r="E55" i="7"/>
  <c r="F18" i="7"/>
  <c r="G18" i="7"/>
  <c r="F69" i="7"/>
  <c r="F70" i="7"/>
  <c r="G72" i="7"/>
  <c r="G71" i="7" s="1"/>
  <c r="G70" i="7" s="1"/>
  <c r="G69" i="7" s="1"/>
  <c r="G79" i="7" s="1"/>
  <c r="G76" i="7"/>
  <c r="G75" i="7" s="1"/>
  <c r="E63" i="7"/>
  <c r="G63" i="7"/>
  <c r="G67" i="7"/>
  <c r="G65" i="7"/>
  <c r="G53" i="7"/>
  <c r="G52" i="7" s="1"/>
  <c r="G51" i="7" s="1"/>
  <c r="G49" i="7"/>
  <c r="G48" i="7" s="1"/>
  <c r="G46" i="7"/>
  <c r="G45" i="7" s="1"/>
  <c r="G29" i="7"/>
  <c r="G15" i="7"/>
  <c r="G14" i="7" s="1"/>
  <c r="G13" i="7" s="1"/>
  <c r="G21" i="7"/>
  <c r="G23" i="7"/>
  <c r="G26" i="7"/>
  <c r="G25" i="7" s="1"/>
  <c r="G31" i="7"/>
  <c r="G34" i="7"/>
  <c r="G37" i="7"/>
  <c r="G40" i="7"/>
  <c r="G42" i="7"/>
  <c r="G58" i="7"/>
  <c r="G57" i="7" s="1"/>
  <c r="G56" i="7" s="1"/>
  <c r="G61" i="7"/>
  <c r="G60" i="7" s="1"/>
  <c r="G11" i="7"/>
  <c r="G10" i="7" s="1"/>
  <c r="G9" i="7" s="1"/>
  <c r="F23" i="3"/>
  <c r="F21" i="3" s="1"/>
  <c r="F20" i="3"/>
  <c r="F18" i="3" s="1"/>
  <c r="F14" i="3"/>
  <c r="F15" i="3"/>
  <c r="G13" i="3"/>
  <c r="G12" i="3" s="1"/>
  <c r="G18" i="3"/>
  <c r="G16" i="3"/>
  <c r="G21" i="3"/>
  <c r="D13" i="5"/>
  <c r="D12" i="5" s="1"/>
  <c r="C13" i="5"/>
  <c r="C12" i="5" s="1"/>
  <c r="B13" i="5"/>
  <c r="B12" i="5" s="1"/>
  <c r="F13" i="3" l="1"/>
  <c r="F12" i="3" s="1"/>
  <c r="G44" i="7"/>
  <c r="G33" i="7"/>
  <c r="G28" i="7"/>
  <c r="G8" i="7"/>
  <c r="G39" i="7"/>
  <c r="G20" i="7"/>
  <c r="E76" i="7"/>
  <c r="E75" i="7" s="1"/>
  <c r="E70" i="7" s="1"/>
  <c r="E69" i="7" s="1"/>
  <c r="E65" i="7"/>
  <c r="E61" i="7"/>
  <c r="E60" i="7" s="1"/>
  <c r="E58" i="7"/>
  <c r="E57" i="7" s="1"/>
  <c r="E34" i="7"/>
  <c r="E42" i="7"/>
  <c r="E40" i="7"/>
  <c r="E37" i="7"/>
  <c r="E31" i="7"/>
  <c r="E29" i="7"/>
  <c r="E26" i="7"/>
  <c r="E25" i="7" s="1"/>
  <c r="E49" i="7"/>
  <c r="E48" i="7" s="1"/>
  <c r="E46" i="7"/>
  <c r="E45" i="7" s="1"/>
  <c r="E23" i="7"/>
  <c r="E21" i="7"/>
  <c r="E15" i="7"/>
  <c r="E14" i="7" s="1"/>
  <c r="E13" i="7" s="1"/>
  <c r="E8" i="7" s="1"/>
  <c r="G19" i="7" l="1"/>
  <c r="E44" i="7"/>
  <c r="E39" i="7"/>
  <c r="E28" i="7"/>
  <c r="E20" i="7"/>
  <c r="E33" i="7"/>
  <c r="E56" i="7"/>
  <c r="E19" i="7" l="1"/>
  <c r="E18" i="7" s="1"/>
  <c r="E79" i="7" s="1"/>
  <c r="E21" i="3" l="1"/>
  <c r="E18" i="3"/>
  <c r="E16" i="3"/>
  <c r="E13" i="3"/>
  <c r="E12" i="3" l="1"/>
  <c r="G45" i="3"/>
  <c r="G44" i="3" s="1"/>
  <c r="E45" i="3"/>
  <c r="E44" i="3" s="1"/>
  <c r="G33" i="3"/>
  <c r="G28" i="3" s="1"/>
  <c r="G51" i="3" l="1"/>
  <c r="E28" i="3"/>
  <c r="E51" i="3" s="1"/>
</calcChain>
</file>

<file path=xl/sharedStrings.xml><?xml version="1.0" encoding="utf-8"?>
<sst xmlns="http://schemas.openxmlformats.org/spreadsheetml/2006/main" count="229" uniqueCount="115">
  <si>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</si>
  <si>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</si>
  <si>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</si>
  <si>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</si>
  <si>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</si>
  <si>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</si>
  <si>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</si>
  <si>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</si>
  <si>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</si>
  <si>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</si>
  <si>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</si>
  <si>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</si>
  <si>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</si>
  <si>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</si>
  <si>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</si>
  <si>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</si>
  <si>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</si>
  <si>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</si>
  <si>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</si>
  <si>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</si>
  <si>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</si>
  <si>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</si>
  <si>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</si>
  <si>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</si>
  <si>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</si>
  <si>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</si>
  <si>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</si>
  <si>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</si>
  <si>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</si>
  <si>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</si>
  <si>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</si>
  <si>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</si>
  <si>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</si>
  <si>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</si>
  <si>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</si>
  <si>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</si>
  <si>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</si>
  <si>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</si>
  <si>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</si>
  <si>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</si>
  <si>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</si>
  <si>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</si>
  <si>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</si>
  <si>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</si>
  <si>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</si>
  <si>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</si>
  <si>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</si>
  <si>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</si>
  <si>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</si>
  <si>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</si>
  <si>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</si>
  <si>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Pomoći - državni proračun</t>
  </si>
  <si>
    <t>Pomoći iz inozemstva</t>
  </si>
  <si>
    <t>Prihodi za posebne namjene</t>
  </si>
  <si>
    <t>Donacije</t>
  </si>
  <si>
    <t>Vlastiti</t>
  </si>
  <si>
    <t>Višak prihoda - vlastitit</t>
  </si>
  <si>
    <t>Ukupni rashodi</t>
  </si>
  <si>
    <t>F.P. i dod. Udio u por. na dohodak</t>
  </si>
  <si>
    <t>Pomoći državni proračun</t>
  </si>
  <si>
    <t>Prihod od upravnih i admin.pris.prihodi po posebnim propisima i naknada</t>
  </si>
  <si>
    <t>Prihodi za posebne namjena</t>
  </si>
  <si>
    <t>Prihodi od prodaje proizvoda i robe, usl. i donacija</t>
  </si>
  <si>
    <t>F.P.i dod. udio u por. na dohodak</t>
  </si>
  <si>
    <t>Višak prihoda</t>
  </si>
  <si>
    <t>EUR</t>
  </si>
  <si>
    <t>09 Obrazovanje</t>
  </si>
  <si>
    <t>092 Srednješkolsko obrazovanje</t>
  </si>
  <si>
    <t>PROGRAM 2204</t>
  </si>
  <si>
    <t>Srednje školstvo-standard</t>
  </si>
  <si>
    <t>Aktivnost A2204-01</t>
  </si>
  <si>
    <t>Djelatnost srednjih škola</t>
  </si>
  <si>
    <t>Izvor financiranja 45</t>
  </si>
  <si>
    <t>Aktivnost A2204-07</t>
  </si>
  <si>
    <t>Administracija i upravljanje</t>
  </si>
  <si>
    <t>Izvor financiranja 51</t>
  </si>
  <si>
    <t>Državni proračun</t>
  </si>
  <si>
    <t>PROGRAM 2205</t>
  </si>
  <si>
    <t>Srednje školstvo - iznad standarda</t>
  </si>
  <si>
    <t>Aktivnost A2205-12</t>
  </si>
  <si>
    <t>Podizanje kvalitete i standarda u školstvu</t>
  </si>
  <si>
    <t>Izvor financiranja 31</t>
  </si>
  <si>
    <t>Izvor financiranja 41</t>
  </si>
  <si>
    <t>Izvor financiranja 42</t>
  </si>
  <si>
    <t>Izvor financiranja 61</t>
  </si>
  <si>
    <t>Tekuće donacije</t>
  </si>
  <si>
    <t>Aktivnost A2205-31</t>
  </si>
  <si>
    <t>Školska shema</t>
  </si>
  <si>
    <t>Izvor financiranja 54</t>
  </si>
  <si>
    <t>PROGRAM 4302</t>
  </si>
  <si>
    <t>Projekti EU</t>
  </si>
  <si>
    <t>Projekt T4302-25</t>
  </si>
  <si>
    <t xml:space="preserve">Inkluzija-korak bliže društvu bez prepreka </t>
  </si>
  <si>
    <t>Izvor financiranja 11</t>
  </si>
  <si>
    <t>Projekt T4302-95</t>
  </si>
  <si>
    <t>Projekt Erasmus CoLab</t>
  </si>
  <si>
    <t>Projekt T4307-13</t>
  </si>
  <si>
    <t>Projekt Erasmus Plato EU</t>
  </si>
  <si>
    <t>PROGRAM 4307</t>
  </si>
  <si>
    <t>Međunarodni EU projekti</t>
  </si>
  <si>
    <t>Ukupno:</t>
  </si>
  <si>
    <t>Ravnateljica:</t>
  </si>
  <si>
    <t>Anamarija Ivković, dipl.ing.</t>
  </si>
  <si>
    <t>Anamarija Ivković dipl.ing.</t>
  </si>
  <si>
    <t>PRIRODOSLOVNO-GRAFIČKA ŠKOLA ZADAR</t>
  </si>
  <si>
    <t>096 Dodatne usluge u obrazovanju</t>
  </si>
  <si>
    <t>Povećanje/smanjenje</t>
  </si>
  <si>
    <t>Prve izmjene i dopune plana 2023</t>
  </si>
  <si>
    <t>PRVE IZMJENE I DOPUNE FINANCIJSKOG PLANA PRORAČUNSKOG KORISNIKA JEDINICE LOKALNE I PODRUČNE (REGIONALNE) SAMOUPRAVE 
ZA 2023. GODINU</t>
  </si>
  <si>
    <t>Prve izmjene i dopune plana 2023.</t>
  </si>
  <si>
    <t>PRVE IZMJENE I DOPUNE FINANCIJSKG PLANA PRORAČUNSKOG KORISNIKA JEDINICE LOKALNE I PODRUČNE (REGIONALNE) SAMOUPRAVE 
ZA 2023. GODINU</t>
  </si>
  <si>
    <t>Aktivnost A225-37</t>
  </si>
  <si>
    <t>Zalihe menstrualnih higijenskih potrepština</t>
  </si>
  <si>
    <t>Ostali rashodi</t>
  </si>
  <si>
    <t>Anamarija Ivković, dipl.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</si>
</sst>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</cellStyleXfs>
  <cellXfs count="16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19" fillId="5" borderId="3" xfId="1" applyNumberFormat="1" applyBorder="1" applyAlignment="1" applyProtection="1">
      <alignment horizontal="left" vertical="center" wrapText="1"/>
    </xf>
    <xf numFmtId="4" fontId="19" fillId="5" borderId="3" xfId="1" applyNumberFormat="1" applyBorder="1" applyAlignment="1">
      <alignment horizontal="right"/>
    </xf>
    <xf numFmtId="0" fontId="19" fillId="5" borderId="3" xfId="1" quotePrefix="1" applyBorder="1" applyAlignment="1">
      <alignment horizontal="left" vertical="center"/>
    </xf>
    <xf numFmtId="0" fontId="19" fillId="5" borderId="3" xfId="1" applyNumberFormat="1" applyBorder="1" applyAlignment="1" applyProtection="1">
      <alignment vertical="center" wrapText="1"/>
    </xf>
    <xf numFmtId="4" fontId="19" fillId="5" borderId="3" xfId="1" applyNumberFormat="1" applyBorder="1" applyAlignment="1" applyProtection="1">
      <alignment horizontal="right" wrapText="1"/>
    </xf>
    <xf numFmtId="0" fontId="21" fillId="0" borderId="3" xfId="0" applyFont="1" applyBorder="1"/>
    <xf numFmtId="0" fontId="22" fillId="0" borderId="3" xfId="0" applyFont="1" applyBorder="1" applyAlignment="1">
      <alignment horizontal="left"/>
    </xf>
    <xf numFmtId="4" fontId="21" fillId="0" borderId="3" xfId="0" applyNumberFormat="1" applyFont="1" applyBorder="1"/>
    <xf numFmtId="0" fontId="20" fillId="0" borderId="0" xfId="0" applyFont="1"/>
    <xf numFmtId="4" fontId="0" fillId="0" borderId="0" xfId="0" applyNumberForma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1" fillId="5" borderId="3" xfId="1" applyNumberFormat="1" applyFont="1" applyBorder="1" applyAlignment="1">
      <alignment horizontal="right"/>
    </xf>
    <xf numFmtId="4" fontId="24" fillId="5" borderId="3" xfId="1" applyNumberFormat="1" applyFont="1" applyBorder="1" applyAlignment="1">
      <alignment horizontal="right"/>
    </xf>
    <xf numFmtId="4" fontId="1" fillId="6" borderId="3" xfId="2" applyNumberFormat="1" applyFont="1" applyBorder="1"/>
    <xf numFmtId="4" fontId="24" fillId="0" borderId="3" xfId="0" applyNumberFormat="1" applyFont="1" applyBorder="1"/>
    <xf numFmtId="0" fontId="20" fillId="0" borderId="0" xfId="0" applyFont="1" applyAlignment="1">
      <alignment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4" fillId="5" borderId="1" xfId="1" applyNumberFormat="1" applyFont="1" applyBorder="1" applyAlignment="1" applyProtection="1">
      <alignment horizontal="left" vertical="center" wrapText="1"/>
    </xf>
    <xf numFmtId="0" fontId="24" fillId="5" borderId="2" xfId="1" applyNumberFormat="1" applyFont="1" applyBorder="1" applyAlignment="1" applyProtection="1">
      <alignment horizontal="left" vertical="center" wrapText="1"/>
    </xf>
    <xf numFmtId="0" fontId="24" fillId="5" borderId="4" xfId="1" applyNumberFormat="1" applyFont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18" fillId="2" borderId="1" xfId="0" applyNumberFormat="1" applyFont="1" applyFill="1" applyBorder="1" applyAlignment="1" applyProtection="1">
      <alignment horizontal="left" vertical="top" wrapText="1"/>
    </xf>
    <xf numFmtId="0" fontId="18" fillId="2" borderId="2" xfId="0" applyNumberFormat="1" applyFont="1" applyFill="1" applyBorder="1" applyAlignment="1" applyProtection="1">
      <alignment horizontal="left" vertical="top" wrapText="1"/>
    </xf>
    <xf numFmtId="0" fontId="18" fillId="2" borderId="4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 indent="1"/>
    </xf>
    <xf numFmtId="0" fontId="3" fillId="2" borderId="2" xfId="0" applyNumberFormat="1" applyFont="1" applyFill="1" applyBorder="1" applyAlignment="1" applyProtection="1">
      <alignment horizontal="left" vertical="top" wrapText="1" indent="1"/>
    </xf>
    <xf numFmtId="0" fontId="3" fillId="2" borderId="4" xfId="0" applyNumberFormat="1" applyFont="1" applyFill="1" applyBorder="1" applyAlignment="1" applyProtection="1">
      <alignment horizontal="left" vertical="top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2"/>
    </xf>
    <xf numFmtId="0" fontId="3" fillId="2" borderId="2" xfId="0" applyNumberFormat="1" applyFont="1" applyFill="1" applyBorder="1" applyAlignment="1" applyProtection="1">
      <alignment horizontal="left" vertical="center" wrapText="1" indent="2"/>
    </xf>
    <xf numFmtId="0" fontId="3" fillId="2" borderId="4" xfId="0" applyNumberFormat="1" applyFont="1" applyFill="1" applyBorder="1" applyAlignment="1" applyProtection="1">
      <alignment horizontal="left" vertical="center" wrapText="1" indent="2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</cellXfs>
  <cellStyles count="3">
    <cellStyle name="20% - Isticanje3" xfId="1" builtinId="38"/>
    <cellStyle name="20% - Isticanje5" xfId="2" builtinId="4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opLeftCell="A16" workbookViewId="0">
      <selection activeCell="F41" sqref="F41"/>
    </sheetView>
  </sheetViews>
  <sheetFormatPr defaultRowHeight="15" x14ac:dyDescent="0.25"/>
  <cols>
    <col min="5" max="7" width="25.28515625" customWidth="1"/>
  </cols>
  <sheetData>
    <row r="1" spans="1:7" ht="27" customHeight="1" x14ac:dyDescent="0.25">
      <c r="A1" s="84" t="s">
        <v>104</v>
      </c>
    </row>
    <row r="2" spans="1:7" ht="57" customHeight="1" x14ac:dyDescent="0.25">
      <c r="A2" s="97" t="s">
        <v>108</v>
      </c>
      <c r="B2" s="97"/>
      <c r="C2" s="97"/>
      <c r="D2" s="97"/>
      <c r="E2" s="97"/>
      <c r="F2" s="97"/>
      <c r="G2" s="97"/>
    </row>
    <row r="3" spans="1:7" ht="18" customHeight="1" x14ac:dyDescent="0.25">
      <c r="A3" s="5"/>
      <c r="B3" s="5"/>
      <c r="C3" s="5"/>
      <c r="D3" s="5"/>
      <c r="E3" s="5"/>
      <c r="F3" s="5"/>
      <c r="G3" s="5"/>
    </row>
    <row r="4" spans="1:7" ht="15.75" x14ac:dyDescent="0.25">
      <c r="A4" s="97" t="s">
        <v>32</v>
      </c>
      <c r="B4" s="97"/>
      <c r="C4" s="97"/>
      <c r="D4" s="97"/>
      <c r="E4" s="97"/>
      <c r="F4" s="97"/>
      <c r="G4" s="114"/>
    </row>
    <row r="5" spans="1:7" ht="18" x14ac:dyDescent="0.25">
      <c r="A5" s="5"/>
      <c r="B5" s="5"/>
      <c r="C5" s="5"/>
      <c r="D5" s="5"/>
      <c r="E5" s="5"/>
      <c r="F5" s="5"/>
      <c r="G5" s="6"/>
    </row>
    <row r="6" spans="1:7" ht="18" customHeight="1" x14ac:dyDescent="0.25">
      <c r="A6" s="97" t="s">
        <v>40</v>
      </c>
      <c r="B6" s="98"/>
      <c r="C6" s="98"/>
      <c r="D6" s="98"/>
      <c r="E6" s="98"/>
      <c r="F6" s="98"/>
      <c r="G6" s="98"/>
    </row>
    <row r="7" spans="1:7" ht="18" x14ac:dyDescent="0.25">
      <c r="A7" s="1"/>
      <c r="B7" s="2"/>
      <c r="C7" s="2"/>
      <c r="D7" s="2"/>
      <c r="E7" s="7"/>
      <c r="F7" s="8"/>
      <c r="G7" s="45" t="s">
        <v>65</v>
      </c>
    </row>
    <row r="8" spans="1:7" ht="25.5" x14ac:dyDescent="0.25">
      <c r="A8" s="33"/>
      <c r="B8" s="34"/>
      <c r="C8" s="34"/>
      <c r="D8" s="35"/>
      <c r="E8" s="36"/>
      <c r="F8" s="4" t="s">
        <v>45</v>
      </c>
      <c r="G8" s="4" t="s">
        <v>107</v>
      </c>
    </row>
    <row r="9" spans="1:7" x14ac:dyDescent="0.25">
      <c r="A9" s="115" t="s">
        <v>0</v>
      </c>
      <c r="B9" s="111"/>
      <c r="C9" s="111"/>
      <c r="D9" s="111"/>
      <c r="E9" s="116"/>
      <c r="F9" s="37">
        <v>987779.99</v>
      </c>
      <c r="G9" s="37">
        <f>SUM(G10:G11)</f>
        <v>978093.46</v>
      </c>
    </row>
    <row r="10" spans="1:7" x14ac:dyDescent="0.25">
      <c r="A10" s="107" t="s">
        <v>1</v>
      </c>
      <c r="B10" s="100"/>
      <c r="C10" s="100"/>
      <c r="D10" s="100"/>
      <c r="E10" s="113"/>
      <c r="F10" s="38">
        <v>987779.99</v>
      </c>
      <c r="G10" s="38">
        <v>978093.46</v>
      </c>
    </row>
    <row r="11" spans="1:7" x14ac:dyDescent="0.25">
      <c r="A11" s="117" t="s">
        <v>2</v>
      </c>
      <c r="B11" s="113"/>
      <c r="C11" s="113"/>
      <c r="D11" s="113"/>
      <c r="E11" s="113"/>
      <c r="F11" s="38"/>
      <c r="G11" s="38"/>
    </row>
    <row r="12" spans="1:7" x14ac:dyDescent="0.25">
      <c r="A12" s="46" t="s">
        <v>3</v>
      </c>
      <c r="B12" s="47"/>
      <c r="C12" s="47"/>
      <c r="D12" s="47"/>
      <c r="E12" s="47"/>
      <c r="F12" s="37">
        <v>990961</v>
      </c>
      <c r="G12" s="37">
        <f>SUM(G13:G14)</f>
        <v>993881.34</v>
      </c>
    </row>
    <row r="13" spans="1:7" x14ac:dyDescent="0.25">
      <c r="A13" s="99" t="s">
        <v>4</v>
      </c>
      <c r="B13" s="100"/>
      <c r="C13" s="100"/>
      <c r="D13" s="100"/>
      <c r="E13" s="100"/>
      <c r="F13" s="38">
        <v>988044.99</v>
      </c>
      <c r="G13" s="39">
        <v>984635.65</v>
      </c>
    </row>
    <row r="14" spans="1:7" x14ac:dyDescent="0.25">
      <c r="A14" s="112" t="s">
        <v>5</v>
      </c>
      <c r="B14" s="113"/>
      <c r="C14" s="113"/>
      <c r="D14" s="113"/>
      <c r="E14" s="113"/>
      <c r="F14" s="40">
        <v>2916</v>
      </c>
      <c r="G14" s="39">
        <v>9245.69</v>
      </c>
    </row>
    <row r="15" spans="1:7" x14ac:dyDescent="0.25">
      <c r="A15" s="110" t="s">
        <v>6</v>
      </c>
      <c r="B15" s="111"/>
      <c r="C15" s="111"/>
      <c r="D15" s="111"/>
      <c r="E15" s="111"/>
      <c r="F15" s="41">
        <v>-3181</v>
      </c>
      <c r="G15" s="41">
        <f>G9-G12</f>
        <v>-15787.880000000005</v>
      </c>
    </row>
    <row r="16" spans="1:7" ht="18" x14ac:dyDescent="0.25">
      <c r="A16" s="5"/>
      <c r="B16" s="9"/>
      <c r="C16" s="9"/>
      <c r="D16" s="9"/>
      <c r="E16" s="9"/>
      <c r="F16" s="3"/>
      <c r="G16" s="3"/>
    </row>
    <row r="17" spans="1:7" ht="18" customHeight="1" x14ac:dyDescent="0.25">
      <c r="A17" s="97" t="s">
        <v>41</v>
      </c>
      <c r="B17" s="98"/>
      <c r="C17" s="98"/>
      <c r="D17" s="98"/>
      <c r="E17" s="98"/>
      <c r="F17" s="98"/>
      <c r="G17" s="98"/>
    </row>
    <row r="18" spans="1:7" ht="18" x14ac:dyDescent="0.25">
      <c r="A18" s="27"/>
      <c r="B18" s="25"/>
      <c r="C18" s="25"/>
      <c r="D18" s="25"/>
      <c r="E18" s="25"/>
      <c r="F18" s="26"/>
      <c r="G18" s="26"/>
    </row>
    <row r="19" spans="1:7" ht="25.5" x14ac:dyDescent="0.25">
      <c r="A19" s="33"/>
      <c r="B19" s="34"/>
      <c r="C19" s="34"/>
      <c r="D19" s="35"/>
      <c r="E19" s="36"/>
      <c r="F19" s="4" t="s">
        <v>45</v>
      </c>
      <c r="G19" s="4" t="s">
        <v>107</v>
      </c>
    </row>
    <row r="20" spans="1:7" ht="15.75" customHeight="1" x14ac:dyDescent="0.25">
      <c r="A20" s="107" t="s">
        <v>8</v>
      </c>
      <c r="B20" s="108"/>
      <c r="C20" s="108"/>
      <c r="D20" s="108"/>
      <c r="E20" s="109"/>
      <c r="F20" s="40"/>
      <c r="G20" s="40"/>
    </row>
    <row r="21" spans="1:7" x14ac:dyDescent="0.25">
      <c r="A21" s="107" t="s">
        <v>9</v>
      </c>
      <c r="B21" s="100"/>
      <c r="C21" s="100"/>
      <c r="D21" s="100"/>
      <c r="E21" s="100"/>
      <c r="F21" s="40"/>
      <c r="G21" s="40"/>
    </row>
    <row r="22" spans="1:7" x14ac:dyDescent="0.25">
      <c r="A22" s="110" t="s">
        <v>10</v>
      </c>
      <c r="B22" s="111"/>
      <c r="C22" s="111"/>
      <c r="D22" s="111"/>
      <c r="E22" s="111"/>
      <c r="F22" s="37">
        <v>0</v>
      </c>
      <c r="G22" s="37">
        <v>0</v>
      </c>
    </row>
    <row r="23" spans="1:7" ht="18" x14ac:dyDescent="0.25">
      <c r="A23" s="24"/>
      <c r="B23" s="25"/>
      <c r="C23" s="25"/>
      <c r="D23" s="25"/>
      <c r="E23" s="25"/>
      <c r="F23" s="26"/>
      <c r="G23" s="26"/>
    </row>
    <row r="24" spans="1:7" ht="18" customHeight="1" x14ac:dyDescent="0.25">
      <c r="A24" s="97" t="s">
        <v>49</v>
      </c>
      <c r="B24" s="98"/>
      <c r="C24" s="98"/>
      <c r="D24" s="98"/>
      <c r="E24" s="98"/>
      <c r="F24" s="98"/>
      <c r="G24" s="98"/>
    </row>
    <row r="25" spans="1:7" ht="18" x14ac:dyDescent="0.25">
      <c r="A25" s="24"/>
      <c r="B25" s="25"/>
      <c r="C25" s="25"/>
      <c r="D25" s="25"/>
      <c r="E25" s="25"/>
      <c r="F25" s="26"/>
      <c r="G25" s="26"/>
    </row>
    <row r="26" spans="1:7" ht="25.5" x14ac:dyDescent="0.25">
      <c r="A26" s="33"/>
      <c r="B26" s="34"/>
      <c r="C26" s="34"/>
      <c r="D26" s="35"/>
      <c r="E26" s="36"/>
      <c r="F26" s="4" t="s">
        <v>45</v>
      </c>
      <c r="G26" s="4" t="s">
        <v>107</v>
      </c>
    </row>
    <row r="27" spans="1:7" x14ac:dyDescent="0.25">
      <c r="A27" s="101" t="s">
        <v>42</v>
      </c>
      <c r="B27" s="102"/>
      <c r="C27" s="102"/>
      <c r="D27" s="102"/>
      <c r="E27" s="103"/>
      <c r="F27" s="42">
        <v>3181</v>
      </c>
      <c r="G27" s="43">
        <v>15788</v>
      </c>
    </row>
    <row r="28" spans="1:7" ht="30" customHeight="1" x14ac:dyDescent="0.25">
      <c r="A28" s="104" t="s">
        <v>7</v>
      </c>
      <c r="B28" s="105"/>
      <c r="C28" s="105"/>
      <c r="D28" s="105"/>
      <c r="E28" s="106"/>
      <c r="F28" s="44">
        <v>3181</v>
      </c>
      <c r="G28" s="41">
        <v>15788</v>
      </c>
    </row>
    <row r="31" spans="1:7" x14ac:dyDescent="0.25">
      <c r="A31" s="99" t="s">
        <v>11</v>
      </c>
      <c r="B31" s="100"/>
      <c r="C31" s="100"/>
      <c r="D31" s="100"/>
      <c r="E31" s="100"/>
      <c r="F31" s="40">
        <v>0</v>
      </c>
      <c r="G31" s="40">
        <v>0</v>
      </c>
    </row>
    <row r="32" spans="1:7" ht="11.25" customHeight="1" x14ac:dyDescent="0.25">
      <c r="A32" s="19"/>
      <c r="B32" s="20"/>
      <c r="C32" s="20"/>
      <c r="D32" s="20"/>
      <c r="E32" s="20"/>
      <c r="F32" s="21"/>
      <c r="G32" s="21"/>
    </row>
    <row r="33" spans="1:7" ht="8.25" customHeight="1" x14ac:dyDescent="0.25"/>
    <row r="34" spans="1:7" x14ac:dyDescent="0.25">
      <c r="A34" s="95" t="s">
        <v>43</v>
      </c>
      <c r="B34" s="96"/>
      <c r="C34" s="96"/>
      <c r="D34" s="96"/>
      <c r="E34" s="96"/>
      <c r="F34" s="96"/>
      <c r="G34" s="96"/>
    </row>
    <row r="35" spans="1:7" ht="8.25" customHeight="1" x14ac:dyDescent="0.25"/>
    <row r="36" spans="1:7" ht="36" customHeight="1" x14ac:dyDescent="0.25">
      <c r="A36" s="95" t="s">
        <v>44</v>
      </c>
      <c r="B36" s="96"/>
      <c r="C36" s="96"/>
      <c r="D36" s="96"/>
      <c r="E36" s="96"/>
      <c r="F36" s="96"/>
      <c r="G36" s="96"/>
    </row>
    <row r="38" spans="1:7" x14ac:dyDescent="0.25">
      <c r="E38" s="59"/>
    </row>
    <row r="39" spans="1:7" x14ac:dyDescent="0.25">
      <c r="F39" t="s">
        <v>101</v>
      </c>
    </row>
    <row r="40" spans="1:7" x14ac:dyDescent="0.25">
      <c r="E40" s="59"/>
    </row>
    <row r="41" spans="1:7" x14ac:dyDescent="0.25">
      <c r="F41" t="s">
        <v>114</v>
      </c>
    </row>
  </sheetData>
  <mergeCells count="19">
    <mergeCell ref="A13:E13"/>
    <mergeCell ref="A6:G6"/>
    <mergeCell ref="A17:G17"/>
    <mergeCell ref="A2:G2"/>
    <mergeCell ref="A4:G4"/>
    <mergeCell ref="A9:E9"/>
    <mergeCell ref="A10:E10"/>
    <mergeCell ref="A11:E11"/>
    <mergeCell ref="A20:E20"/>
    <mergeCell ref="A21:E21"/>
    <mergeCell ref="A22:E22"/>
    <mergeCell ref="A14:E14"/>
    <mergeCell ref="A15:E15"/>
    <mergeCell ref="A36:G36"/>
    <mergeCell ref="A24:G24"/>
    <mergeCell ref="A31:E31"/>
    <mergeCell ref="A34:G34"/>
    <mergeCell ref="A27:E27"/>
    <mergeCell ref="A28:E2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"/>
  <sheetViews>
    <sheetView workbookViewId="0">
      <selection activeCell="A3" sqref="A3:G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20.25" customHeight="1" x14ac:dyDescent="0.25">
      <c r="A1" s="59" t="s">
        <v>104</v>
      </c>
    </row>
    <row r="2" spans="1:7" ht="19.5" customHeight="1" x14ac:dyDescent="0.25">
      <c r="A2" s="59"/>
    </row>
    <row r="3" spans="1:7" ht="54" customHeight="1" x14ac:dyDescent="0.25">
      <c r="A3" s="97" t="s">
        <v>108</v>
      </c>
      <c r="B3" s="97"/>
      <c r="C3" s="97"/>
      <c r="D3" s="97"/>
      <c r="E3" s="97"/>
      <c r="F3" s="97"/>
      <c r="G3" s="97"/>
    </row>
    <row r="4" spans="1:7" ht="18" customHeight="1" x14ac:dyDescent="0.25">
      <c r="A4" s="5"/>
      <c r="B4" s="5"/>
      <c r="C4" s="5"/>
      <c r="D4" s="5"/>
      <c r="E4" s="5"/>
      <c r="F4" s="5"/>
      <c r="G4" s="5"/>
    </row>
    <row r="5" spans="1:7" ht="15.75" x14ac:dyDescent="0.25">
      <c r="A5" s="97" t="s">
        <v>32</v>
      </c>
      <c r="B5" s="97"/>
      <c r="C5" s="97"/>
      <c r="D5" s="97"/>
      <c r="E5" s="97"/>
      <c r="F5" s="114"/>
      <c r="G5" s="114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8" customHeight="1" x14ac:dyDescent="0.25">
      <c r="A7" s="97" t="s">
        <v>13</v>
      </c>
      <c r="B7" s="98"/>
      <c r="C7" s="98"/>
      <c r="D7" s="98"/>
      <c r="E7" s="98"/>
      <c r="F7" s="98"/>
      <c r="G7" s="98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15.75" x14ac:dyDescent="0.25">
      <c r="A9" s="97" t="s">
        <v>1</v>
      </c>
      <c r="B9" s="121"/>
      <c r="C9" s="121"/>
      <c r="D9" s="121"/>
      <c r="E9" s="121"/>
      <c r="F9" s="121"/>
      <c r="G9" s="121"/>
    </row>
    <row r="10" spans="1:7" ht="18" x14ac:dyDescent="0.25">
      <c r="A10" s="5"/>
      <c r="B10" s="5"/>
      <c r="C10" s="5"/>
      <c r="D10" s="5"/>
      <c r="E10" s="5"/>
      <c r="F10" s="6"/>
      <c r="G10" s="6"/>
    </row>
    <row r="11" spans="1:7" ht="25.5" x14ac:dyDescent="0.25">
      <c r="A11" s="23" t="s">
        <v>14</v>
      </c>
      <c r="B11" s="22" t="s">
        <v>15</v>
      </c>
      <c r="C11" s="22" t="s">
        <v>16</v>
      </c>
      <c r="D11" s="22" t="s">
        <v>12</v>
      </c>
      <c r="E11" s="23" t="s">
        <v>45</v>
      </c>
      <c r="F11" s="23" t="s">
        <v>106</v>
      </c>
      <c r="G11" s="23" t="s">
        <v>109</v>
      </c>
    </row>
    <row r="12" spans="1:7" ht="15.75" customHeight="1" x14ac:dyDescent="0.25">
      <c r="A12" s="12">
        <v>6</v>
      </c>
      <c r="B12" s="12"/>
      <c r="C12" s="12"/>
      <c r="D12" s="12" t="s">
        <v>17</v>
      </c>
      <c r="E12" s="76">
        <f>SUM(E13,E16,E18,E21)</f>
        <v>987779.99</v>
      </c>
      <c r="F12" s="76">
        <f>SUM(F13,F16,F18,F21)</f>
        <v>-9686.5299999999552</v>
      </c>
      <c r="G12" s="76">
        <f>SUM(G13,G16,G18,G21)</f>
        <v>978093.46000000008</v>
      </c>
    </row>
    <row r="13" spans="1:7" ht="38.25" x14ac:dyDescent="0.25">
      <c r="A13" s="12"/>
      <c r="B13" s="17">
        <v>63</v>
      </c>
      <c r="C13" s="17"/>
      <c r="D13" s="17" t="s">
        <v>46</v>
      </c>
      <c r="E13" s="49">
        <f>SUM(E14:E15)</f>
        <v>905060.43</v>
      </c>
      <c r="F13" s="49">
        <f>SUM(F14:F15)</f>
        <v>-14137.199999999953</v>
      </c>
      <c r="G13" s="49">
        <f>SUM(G14:G15)</f>
        <v>890923.2300000001</v>
      </c>
    </row>
    <row r="14" spans="1:7" x14ac:dyDescent="0.25">
      <c r="A14" s="13"/>
      <c r="B14" s="13"/>
      <c r="C14" s="14">
        <v>51</v>
      </c>
      <c r="D14" s="14" t="s">
        <v>59</v>
      </c>
      <c r="E14" s="49">
        <v>866074.26</v>
      </c>
      <c r="F14" s="49">
        <f>G14-E14</f>
        <v>-2343.6999999999534</v>
      </c>
      <c r="G14" s="49">
        <v>863730.56</v>
      </c>
    </row>
    <row r="15" spans="1:7" x14ac:dyDescent="0.25">
      <c r="A15" s="13"/>
      <c r="B15" s="30"/>
      <c r="C15" s="14">
        <v>54</v>
      </c>
      <c r="D15" s="14" t="s">
        <v>52</v>
      </c>
      <c r="E15" s="49">
        <v>38986.17</v>
      </c>
      <c r="F15" s="49">
        <f>G15-E15</f>
        <v>-11793.5</v>
      </c>
      <c r="G15" s="49">
        <v>27192.67</v>
      </c>
    </row>
    <row r="16" spans="1:7" ht="51" x14ac:dyDescent="0.25">
      <c r="A16" s="13"/>
      <c r="B16" s="13">
        <v>65</v>
      </c>
      <c r="C16" s="14"/>
      <c r="D16" s="18" t="s">
        <v>60</v>
      </c>
      <c r="E16" s="49">
        <f>SUM(E17)</f>
        <v>132</v>
      </c>
      <c r="F16" s="49">
        <v>0</v>
      </c>
      <c r="G16" s="49">
        <f>SUM(G17)</f>
        <v>132</v>
      </c>
    </row>
    <row r="17" spans="1:7" x14ac:dyDescent="0.25">
      <c r="A17" s="13"/>
      <c r="B17" s="30"/>
      <c r="C17" s="14">
        <v>41</v>
      </c>
      <c r="D17" s="14" t="s">
        <v>61</v>
      </c>
      <c r="E17" s="49">
        <v>132</v>
      </c>
      <c r="F17" s="49">
        <v>0</v>
      </c>
      <c r="G17" s="49">
        <v>132</v>
      </c>
    </row>
    <row r="18" spans="1:7" ht="25.5" x14ac:dyDescent="0.25">
      <c r="A18" s="13"/>
      <c r="B18" s="13">
        <v>66</v>
      </c>
      <c r="C18" s="14"/>
      <c r="D18" s="18" t="s">
        <v>62</v>
      </c>
      <c r="E18" s="49">
        <f>SUM(E19:E20)</f>
        <v>3910</v>
      </c>
      <c r="F18" s="49">
        <f>SUM(F19:F20)</f>
        <v>-66</v>
      </c>
      <c r="G18" s="49">
        <f>SUM(G19:G20)</f>
        <v>3844</v>
      </c>
    </row>
    <row r="19" spans="1:7" x14ac:dyDescent="0.25">
      <c r="A19" s="13"/>
      <c r="B19" s="30"/>
      <c r="C19" s="14">
        <v>31</v>
      </c>
      <c r="D19" s="14" t="s">
        <v>39</v>
      </c>
      <c r="E19" s="49">
        <v>3778</v>
      </c>
      <c r="F19" s="49">
        <v>0</v>
      </c>
      <c r="G19" s="49">
        <v>3778</v>
      </c>
    </row>
    <row r="20" spans="1:7" x14ac:dyDescent="0.25">
      <c r="A20" s="13"/>
      <c r="B20" s="30"/>
      <c r="C20" s="14">
        <v>61</v>
      </c>
      <c r="D20" s="14" t="s">
        <v>54</v>
      </c>
      <c r="E20" s="49">
        <v>132</v>
      </c>
      <c r="F20" s="49">
        <f>G20-E20</f>
        <v>-66</v>
      </c>
      <c r="G20" s="49">
        <v>66</v>
      </c>
    </row>
    <row r="21" spans="1:7" ht="38.25" x14ac:dyDescent="0.25">
      <c r="A21" s="13"/>
      <c r="B21" s="13">
        <v>67</v>
      </c>
      <c r="C21" s="14"/>
      <c r="D21" s="17" t="s">
        <v>47</v>
      </c>
      <c r="E21" s="49">
        <f>SUM(E22:E23)</f>
        <v>78677.56</v>
      </c>
      <c r="F21" s="49">
        <f>SUM(F22:F23)</f>
        <v>4516.6699999999983</v>
      </c>
      <c r="G21" s="49">
        <f>SUM(G22:G23)</f>
        <v>83194.23</v>
      </c>
    </row>
    <row r="22" spans="1:7" x14ac:dyDescent="0.25">
      <c r="A22" s="13"/>
      <c r="B22" s="13"/>
      <c r="C22" s="14">
        <v>11</v>
      </c>
      <c r="D22" s="18" t="s">
        <v>18</v>
      </c>
      <c r="E22" s="49">
        <v>1352.18</v>
      </c>
      <c r="F22" s="49">
        <v>0</v>
      </c>
      <c r="G22" s="49">
        <v>1352.18</v>
      </c>
    </row>
    <row r="23" spans="1:7" ht="25.5" x14ac:dyDescent="0.25">
      <c r="A23" s="13"/>
      <c r="B23" s="13"/>
      <c r="C23" s="14">
        <v>45</v>
      </c>
      <c r="D23" s="18" t="s">
        <v>63</v>
      </c>
      <c r="E23" s="49">
        <v>77325.38</v>
      </c>
      <c r="F23" s="49">
        <f>G23-E23</f>
        <v>4516.6699999999983</v>
      </c>
      <c r="G23" s="49">
        <v>81842.05</v>
      </c>
    </row>
    <row r="24" spans="1:7" ht="69" customHeight="1" x14ac:dyDescent="0.25"/>
    <row r="25" spans="1:7" ht="15.75" x14ac:dyDescent="0.25">
      <c r="A25" s="97" t="s">
        <v>19</v>
      </c>
      <c r="B25" s="121"/>
      <c r="C25" s="121"/>
      <c r="D25" s="121"/>
      <c r="E25" s="121"/>
      <c r="F25" s="121"/>
      <c r="G25" s="121"/>
    </row>
    <row r="26" spans="1:7" ht="18" x14ac:dyDescent="0.25">
      <c r="A26" s="5"/>
      <c r="B26" s="5"/>
      <c r="C26" s="5"/>
      <c r="D26" s="5"/>
      <c r="E26" s="5"/>
      <c r="F26" s="6"/>
      <c r="G26" s="6"/>
    </row>
    <row r="27" spans="1:7" ht="25.5" x14ac:dyDescent="0.25">
      <c r="A27" s="23" t="s">
        <v>14</v>
      </c>
      <c r="B27" s="22" t="s">
        <v>15</v>
      </c>
      <c r="C27" s="22" t="s">
        <v>16</v>
      </c>
      <c r="D27" s="22" t="s">
        <v>20</v>
      </c>
      <c r="E27" s="23" t="s">
        <v>45</v>
      </c>
      <c r="F27" s="23" t="s">
        <v>106</v>
      </c>
      <c r="G27" s="23" t="s">
        <v>109</v>
      </c>
    </row>
    <row r="28" spans="1:7" ht="15.75" customHeight="1" x14ac:dyDescent="0.25">
      <c r="A28" s="12">
        <v>3</v>
      </c>
      <c r="B28" s="12"/>
      <c r="C28" s="12"/>
      <c r="D28" s="12" t="s">
        <v>21</v>
      </c>
      <c r="E28" s="76">
        <f>SUM(E29,E33)</f>
        <v>988044.99</v>
      </c>
      <c r="F28" s="76">
        <f>SUM(F29,F33,F42)</f>
        <v>-3409.3399999999992</v>
      </c>
      <c r="G28" s="76">
        <f>SUM(G29,G33,G42)</f>
        <v>984635.65000000014</v>
      </c>
    </row>
    <row r="29" spans="1:7" ht="15.75" customHeight="1" x14ac:dyDescent="0.25">
      <c r="A29" s="51"/>
      <c r="B29" s="51">
        <v>31</v>
      </c>
      <c r="C29" s="51"/>
      <c r="D29" s="51" t="s">
        <v>22</v>
      </c>
      <c r="E29" s="52">
        <f>SUM(E30:E32)</f>
        <v>873696.54</v>
      </c>
      <c r="F29" s="52">
        <f>SUM(F30:F32)</f>
        <v>3596.93</v>
      </c>
      <c r="G29" s="52">
        <f>SUM(G30:G32)</f>
        <v>877293.47000000009</v>
      </c>
    </row>
    <row r="30" spans="1:7" x14ac:dyDescent="0.25">
      <c r="A30" s="13"/>
      <c r="B30" s="13"/>
      <c r="C30" s="14">
        <v>51</v>
      </c>
      <c r="D30" s="14" t="s">
        <v>51</v>
      </c>
      <c r="E30" s="49">
        <v>862986</v>
      </c>
      <c r="F30" s="49">
        <v>-2400</v>
      </c>
      <c r="G30" s="49">
        <v>860586</v>
      </c>
    </row>
    <row r="31" spans="1:7" x14ac:dyDescent="0.25">
      <c r="A31" s="13"/>
      <c r="B31" s="13"/>
      <c r="C31" s="14">
        <v>54</v>
      </c>
      <c r="D31" s="14" t="s">
        <v>52</v>
      </c>
      <c r="E31" s="49">
        <v>10710.54</v>
      </c>
      <c r="F31" s="49">
        <v>2200</v>
      </c>
      <c r="G31" s="49">
        <v>12910.54</v>
      </c>
    </row>
    <row r="32" spans="1:7" x14ac:dyDescent="0.25">
      <c r="A32" s="13"/>
      <c r="B32" s="13"/>
      <c r="C32" s="14">
        <v>42</v>
      </c>
      <c r="D32" s="14" t="s">
        <v>64</v>
      </c>
      <c r="E32" s="49">
        <v>0</v>
      </c>
      <c r="F32" s="49">
        <v>3796.93</v>
      </c>
      <c r="G32" s="49">
        <v>3796.93</v>
      </c>
    </row>
    <row r="33" spans="1:7" x14ac:dyDescent="0.25">
      <c r="A33" s="53"/>
      <c r="B33" s="53">
        <v>32</v>
      </c>
      <c r="C33" s="53"/>
      <c r="D33" s="53" t="s">
        <v>35</v>
      </c>
      <c r="E33" s="52">
        <f>SUM(E34:E41)</f>
        <v>114348.45</v>
      </c>
      <c r="F33" s="52">
        <f>SUM(F34:F41)</f>
        <v>-7697.57</v>
      </c>
      <c r="G33" s="52">
        <f>SUM(G34:G41)</f>
        <v>106650.87999999999</v>
      </c>
    </row>
    <row r="34" spans="1:7" x14ac:dyDescent="0.25">
      <c r="A34" s="13"/>
      <c r="B34" s="13"/>
      <c r="C34" s="14">
        <v>11</v>
      </c>
      <c r="D34" s="14" t="s">
        <v>18</v>
      </c>
      <c r="E34" s="49">
        <v>1352.18</v>
      </c>
      <c r="F34" s="49">
        <v>0</v>
      </c>
      <c r="G34" s="49">
        <v>1352.18</v>
      </c>
    </row>
    <row r="35" spans="1:7" x14ac:dyDescent="0.25">
      <c r="A35" s="13"/>
      <c r="B35" s="13"/>
      <c r="C35" s="14">
        <v>31</v>
      </c>
      <c r="D35" s="14" t="s">
        <v>39</v>
      </c>
      <c r="E35" s="49">
        <v>2386</v>
      </c>
      <c r="F35" s="49">
        <v>476</v>
      </c>
      <c r="G35" s="49">
        <v>2862</v>
      </c>
    </row>
    <row r="36" spans="1:7" x14ac:dyDescent="0.25">
      <c r="A36" s="13"/>
      <c r="B36" s="13"/>
      <c r="C36" s="14">
        <v>41</v>
      </c>
      <c r="D36" s="14" t="s">
        <v>53</v>
      </c>
      <c r="E36" s="49">
        <v>132</v>
      </c>
      <c r="F36" s="49">
        <v>0</v>
      </c>
      <c r="G36" s="49">
        <v>132</v>
      </c>
    </row>
    <row r="37" spans="1:7" x14ac:dyDescent="0.25">
      <c r="A37" s="13"/>
      <c r="B37" s="13"/>
      <c r="C37" s="14">
        <v>42</v>
      </c>
      <c r="D37" s="18" t="s">
        <v>64</v>
      </c>
      <c r="E37" s="49">
        <v>1855</v>
      </c>
      <c r="F37" s="49">
        <v>4360.3900000000003</v>
      </c>
      <c r="G37" s="49">
        <v>6215.39</v>
      </c>
    </row>
    <row r="38" spans="1:7" ht="25.5" x14ac:dyDescent="0.25">
      <c r="A38" s="13"/>
      <c r="B38" s="13"/>
      <c r="C38" s="14">
        <v>45</v>
      </c>
      <c r="D38" s="18" t="s">
        <v>58</v>
      </c>
      <c r="E38" s="49">
        <v>77325.38</v>
      </c>
      <c r="F38" s="49">
        <v>4516.67</v>
      </c>
      <c r="G38" s="49">
        <v>81842.05</v>
      </c>
    </row>
    <row r="39" spans="1:7" x14ac:dyDescent="0.25">
      <c r="A39" s="13"/>
      <c r="B39" s="13"/>
      <c r="C39" s="14">
        <v>51</v>
      </c>
      <c r="D39" s="14" t="s">
        <v>51</v>
      </c>
      <c r="E39" s="49">
        <v>2956.26</v>
      </c>
      <c r="F39" s="49">
        <v>-635</v>
      </c>
      <c r="G39" s="49">
        <v>2321.2600000000002</v>
      </c>
    </row>
    <row r="40" spans="1:7" x14ac:dyDescent="0.25">
      <c r="A40" s="13"/>
      <c r="B40" s="13"/>
      <c r="C40" s="14">
        <v>54</v>
      </c>
      <c r="D40" s="14" t="s">
        <v>52</v>
      </c>
      <c r="E40" s="49">
        <v>28275.63</v>
      </c>
      <c r="F40" s="49">
        <v>-16415.63</v>
      </c>
      <c r="G40" s="49">
        <v>11860</v>
      </c>
    </row>
    <row r="41" spans="1:7" x14ac:dyDescent="0.25">
      <c r="A41" s="13"/>
      <c r="B41" s="13"/>
      <c r="C41" s="14">
        <v>61</v>
      </c>
      <c r="D41" s="14" t="s">
        <v>54</v>
      </c>
      <c r="E41" s="49">
        <v>66</v>
      </c>
      <c r="F41" s="49">
        <v>0</v>
      </c>
      <c r="G41" s="49">
        <v>66</v>
      </c>
    </row>
    <row r="42" spans="1:7" x14ac:dyDescent="0.25">
      <c r="A42" s="53"/>
      <c r="B42" s="53">
        <v>38</v>
      </c>
      <c r="C42" s="53"/>
      <c r="D42" s="53" t="s">
        <v>113</v>
      </c>
      <c r="E42" s="52">
        <f>SUM(E43)</f>
        <v>0</v>
      </c>
      <c r="F42" s="52">
        <f>SUM(F43)</f>
        <v>691.3</v>
      </c>
      <c r="G42" s="52">
        <f>SUM(G43)</f>
        <v>691.3</v>
      </c>
    </row>
    <row r="43" spans="1:7" x14ac:dyDescent="0.25">
      <c r="A43" s="13"/>
      <c r="B43" s="13"/>
      <c r="C43" s="14">
        <v>51</v>
      </c>
      <c r="D43" s="14" t="s">
        <v>76</v>
      </c>
      <c r="E43" s="49">
        <v>0</v>
      </c>
      <c r="F43" s="49">
        <v>691.3</v>
      </c>
      <c r="G43" s="49">
        <v>691.3</v>
      </c>
    </row>
    <row r="44" spans="1:7" ht="25.5" x14ac:dyDescent="0.25">
      <c r="A44" s="15">
        <v>4</v>
      </c>
      <c r="B44" s="16"/>
      <c r="C44" s="16"/>
      <c r="D44" s="28" t="s">
        <v>23</v>
      </c>
      <c r="E44" s="76">
        <f>SUM(E45)</f>
        <v>2916</v>
      </c>
      <c r="F44" s="76">
        <f>SUM(F45)</f>
        <v>6329.6900000000005</v>
      </c>
      <c r="G44" s="76">
        <f>SUM(G45)</f>
        <v>9245.69</v>
      </c>
    </row>
    <row r="45" spans="1:7" ht="45" x14ac:dyDescent="0.25">
      <c r="A45" s="51"/>
      <c r="B45" s="51">
        <v>42</v>
      </c>
      <c r="C45" s="51"/>
      <c r="D45" s="54" t="s">
        <v>24</v>
      </c>
      <c r="E45" s="52">
        <f>SUM(E46:E50)</f>
        <v>2916</v>
      </c>
      <c r="F45" s="52">
        <f>SUM(F46:F50)</f>
        <v>6329.6900000000005</v>
      </c>
      <c r="G45" s="55">
        <f>SUM(G46:G50)</f>
        <v>9245.69</v>
      </c>
    </row>
    <row r="46" spans="1:7" x14ac:dyDescent="0.25">
      <c r="A46" s="17"/>
      <c r="B46" s="17"/>
      <c r="C46" s="14">
        <v>31</v>
      </c>
      <c r="D46" s="14" t="s">
        <v>55</v>
      </c>
      <c r="E46" s="49">
        <v>1392</v>
      </c>
      <c r="F46" s="49">
        <v>-476</v>
      </c>
      <c r="G46" s="50">
        <v>916</v>
      </c>
    </row>
    <row r="47" spans="1:7" x14ac:dyDescent="0.25">
      <c r="A47" s="17"/>
      <c r="B47" s="17"/>
      <c r="C47" s="14">
        <v>42</v>
      </c>
      <c r="D47" s="14" t="s">
        <v>56</v>
      </c>
      <c r="E47" s="49">
        <v>1326</v>
      </c>
      <c r="F47" s="49">
        <v>4449.5600000000004</v>
      </c>
      <c r="G47" s="50">
        <v>5775.56</v>
      </c>
    </row>
    <row r="48" spans="1:7" x14ac:dyDescent="0.25">
      <c r="A48" s="17"/>
      <c r="B48" s="17"/>
      <c r="C48" s="14">
        <v>51</v>
      </c>
      <c r="D48" s="14" t="s">
        <v>51</v>
      </c>
      <c r="E48" s="49">
        <v>132</v>
      </c>
      <c r="F48" s="49">
        <v>0</v>
      </c>
      <c r="G48" s="50">
        <v>132</v>
      </c>
    </row>
    <row r="49" spans="1:7" x14ac:dyDescent="0.25">
      <c r="A49" s="17"/>
      <c r="B49" s="17"/>
      <c r="C49" s="14">
        <v>61</v>
      </c>
      <c r="D49" s="14" t="s">
        <v>54</v>
      </c>
      <c r="E49" s="49">
        <v>66</v>
      </c>
      <c r="F49" s="49">
        <v>-66</v>
      </c>
      <c r="G49" s="50">
        <v>0</v>
      </c>
    </row>
    <row r="50" spans="1:7" x14ac:dyDescent="0.25">
      <c r="A50" s="56"/>
      <c r="B50" s="56"/>
      <c r="C50" s="57">
        <v>54</v>
      </c>
      <c r="D50" s="57" t="s">
        <v>52</v>
      </c>
      <c r="E50" s="58">
        <v>0</v>
      </c>
      <c r="F50" s="58">
        <v>2422.13</v>
      </c>
      <c r="G50" s="58">
        <v>2422.13</v>
      </c>
    </row>
    <row r="51" spans="1:7" s="59" customFormat="1" ht="14.25" x14ac:dyDescent="0.2">
      <c r="A51" s="118" t="s">
        <v>57</v>
      </c>
      <c r="B51" s="119"/>
      <c r="C51" s="119"/>
      <c r="D51" s="120"/>
      <c r="E51" s="83">
        <f>SUM(E28,E44)</f>
        <v>990960.99</v>
      </c>
      <c r="F51" s="83">
        <f>SUM(F28,F44)</f>
        <v>2920.3500000000013</v>
      </c>
      <c r="G51" s="83">
        <f>SUM(G28,G44)</f>
        <v>993881.34000000008</v>
      </c>
    </row>
    <row r="53" spans="1:7" x14ac:dyDescent="0.25">
      <c r="E53" s="60"/>
      <c r="F53" s="60"/>
      <c r="G53" s="60"/>
    </row>
    <row r="54" spans="1:7" x14ac:dyDescent="0.25">
      <c r="D54" s="59"/>
      <c r="F54" s="59" t="s">
        <v>101</v>
      </c>
    </row>
    <row r="55" spans="1:7" x14ac:dyDescent="0.25">
      <c r="F55" s="59" t="s">
        <v>102</v>
      </c>
    </row>
  </sheetData>
  <mergeCells count="6">
    <mergeCell ref="A51:D51"/>
    <mergeCell ref="A9:G9"/>
    <mergeCell ref="A25:G25"/>
    <mergeCell ref="A3:G3"/>
    <mergeCell ref="A5:G5"/>
    <mergeCell ref="A7:G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5"/>
  <sheetViews>
    <sheetView tabSelected="1" workbookViewId="0">
      <selection activeCell="C13" sqref="C13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x14ac:dyDescent="0.25">
      <c r="A1" s="59" t="s">
        <v>104</v>
      </c>
    </row>
    <row r="3" spans="1:4" ht="51" customHeight="1" x14ac:dyDescent="0.25">
      <c r="A3" s="97" t="s">
        <v>108</v>
      </c>
      <c r="B3" s="97"/>
      <c r="C3" s="97"/>
      <c r="D3" s="97"/>
    </row>
    <row r="4" spans="1:4" ht="18" customHeight="1" x14ac:dyDescent="0.25">
      <c r="A4" s="5"/>
      <c r="B4" s="5"/>
      <c r="C4" s="5"/>
      <c r="D4" s="5"/>
    </row>
    <row r="5" spans="1:4" ht="15.75" x14ac:dyDescent="0.25">
      <c r="A5" s="97" t="s">
        <v>32</v>
      </c>
      <c r="B5" s="97"/>
      <c r="C5" s="114"/>
      <c r="D5" s="114"/>
    </row>
    <row r="6" spans="1:4" ht="18" x14ac:dyDescent="0.25">
      <c r="A6" s="5"/>
      <c r="B6" s="5"/>
      <c r="C6" s="6"/>
      <c r="D6" s="6"/>
    </row>
    <row r="7" spans="1:4" ht="18" customHeight="1" x14ac:dyDescent="0.25">
      <c r="A7" s="97" t="s">
        <v>13</v>
      </c>
      <c r="B7" s="98"/>
      <c r="C7" s="98"/>
      <c r="D7" s="98"/>
    </row>
    <row r="8" spans="1:4" ht="18" x14ac:dyDescent="0.25">
      <c r="A8" s="5"/>
      <c r="B8" s="5"/>
      <c r="C8" s="6"/>
      <c r="D8" s="6"/>
    </row>
    <row r="9" spans="1:4" ht="15.75" x14ac:dyDescent="0.25">
      <c r="A9" s="97" t="s">
        <v>25</v>
      </c>
      <c r="B9" s="121"/>
      <c r="C9" s="121"/>
      <c r="D9" s="121"/>
    </row>
    <row r="10" spans="1:4" ht="18" x14ac:dyDescent="0.25">
      <c r="A10" s="5"/>
      <c r="B10" s="5"/>
      <c r="C10" s="6"/>
      <c r="D10" s="6"/>
    </row>
    <row r="11" spans="1:4" ht="25.5" x14ac:dyDescent="0.25">
      <c r="A11" s="23" t="s">
        <v>26</v>
      </c>
      <c r="B11" s="23" t="s">
        <v>45</v>
      </c>
      <c r="C11" s="23" t="s">
        <v>106</v>
      </c>
      <c r="D11" s="23" t="s">
        <v>109</v>
      </c>
    </row>
    <row r="12" spans="1:4" ht="15.75" customHeight="1" x14ac:dyDescent="0.25">
      <c r="A12" s="12" t="s">
        <v>27</v>
      </c>
      <c r="B12" s="49">
        <f>SUM(B13)</f>
        <v>990960.99</v>
      </c>
      <c r="C12" s="49">
        <f>SUM(C13)</f>
        <v>2920.35</v>
      </c>
      <c r="D12" s="49">
        <f>SUM(D13)</f>
        <v>993881.34</v>
      </c>
    </row>
    <row r="13" spans="1:4" ht="15.75" customHeight="1" x14ac:dyDescent="0.25">
      <c r="A13" s="12" t="s">
        <v>66</v>
      </c>
      <c r="B13" s="49">
        <f>SUM(B14:B15)</f>
        <v>990960.99</v>
      </c>
      <c r="C13" s="49">
        <f>SUM(C14:C15)</f>
        <v>2920.35</v>
      </c>
      <c r="D13" s="49">
        <f>SUM(D14:D15)</f>
        <v>993881.34</v>
      </c>
    </row>
    <row r="14" spans="1:4" x14ac:dyDescent="0.25">
      <c r="A14" s="85" t="s">
        <v>67</v>
      </c>
      <c r="B14" s="49">
        <v>989541.73</v>
      </c>
      <c r="C14" s="49">
        <v>2920.35</v>
      </c>
      <c r="D14" s="49">
        <v>992462.08</v>
      </c>
    </row>
    <row r="15" spans="1:4" x14ac:dyDescent="0.25">
      <c r="A15" s="85" t="s">
        <v>105</v>
      </c>
      <c r="B15" s="49">
        <v>1419.26</v>
      </c>
      <c r="C15" s="49">
        <v>0</v>
      </c>
      <c r="D15" s="49">
        <v>1419.26</v>
      </c>
    </row>
    <row r="16" spans="1:4" x14ac:dyDescent="0.25">
      <c r="A16" s="59"/>
      <c r="B16" s="59"/>
      <c r="C16" s="59"/>
      <c r="D16" s="59"/>
    </row>
    <row r="17" spans="1:4" x14ac:dyDescent="0.25">
      <c r="A17" s="59"/>
      <c r="B17" s="59"/>
      <c r="C17" s="59"/>
      <c r="D17" s="59"/>
    </row>
    <row r="18" spans="1:4" x14ac:dyDescent="0.25">
      <c r="A18" s="59"/>
      <c r="B18" s="59"/>
      <c r="C18" s="59" t="s">
        <v>101</v>
      </c>
      <c r="D18" s="59"/>
    </row>
    <row r="19" spans="1:4" x14ac:dyDescent="0.25">
      <c r="A19" s="59"/>
      <c r="B19" s="59"/>
      <c r="C19" s="59" t="s">
        <v>103</v>
      </c>
      <c r="D19" s="59"/>
    </row>
    <row r="20" spans="1:4" x14ac:dyDescent="0.25">
      <c r="A20" s="59"/>
      <c r="B20" s="59"/>
      <c r="C20" s="59"/>
      <c r="D20" s="59"/>
    </row>
    <row r="21" spans="1:4" x14ac:dyDescent="0.25">
      <c r="A21" s="59"/>
      <c r="B21" s="59"/>
      <c r="C21" s="59"/>
      <c r="D21" s="59"/>
    </row>
    <row r="22" spans="1:4" x14ac:dyDescent="0.25">
      <c r="A22" s="59"/>
      <c r="B22" s="59"/>
      <c r="C22" s="59"/>
      <c r="D22" s="59"/>
    </row>
    <row r="23" spans="1:4" x14ac:dyDescent="0.25">
      <c r="A23" s="59"/>
      <c r="B23" s="59"/>
      <c r="C23" s="59"/>
      <c r="D23" s="59"/>
    </row>
    <row r="24" spans="1:4" x14ac:dyDescent="0.25">
      <c r="A24" s="59"/>
      <c r="B24" s="59"/>
      <c r="C24" s="59"/>
      <c r="D24" s="59"/>
    </row>
    <row r="25" spans="1:4" x14ac:dyDescent="0.25">
      <c r="A25" s="59"/>
      <c r="B25" s="59"/>
      <c r="C25" s="59"/>
      <c r="D25" s="59"/>
    </row>
  </sheetData>
  <mergeCells count="4">
    <mergeCell ref="A3:D3"/>
    <mergeCell ref="A5:D5"/>
    <mergeCell ref="A7:D7"/>
    <mergeCell ref="A9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97" t="s">
        <v>110</v>
      </c>
      <c r="B1" s="97"/>
      <c r="C1" s="97"/>
      <c r="D1" s="97"/>
      <c r="E1" s="97"/>
      <c r="F1" s="97"/>
      <c r="G1" s="97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7" t="s">
        <v>32</v>
      </c>
      <c r="B3" s="97"/>
      <c r="C3" s="97"/>
      <c r="D3" s="97"/>
      <c r="E3" s="97"/>
      <c r="F3" s="114"/>
      <c r="G3" s="11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7" t="s">
        <v>28</v>
      </c>
      <c r="B5" s="98"/>
      <c r="C5" s="98"/>
      <c r="D5" s="98"/>
      <c r="E5" s="98"/>
      <c r="F5" s="98"/>
      <c r="G5" s="98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3" t="s">
        <v>14</v>
      </c>
      <c r="B7" s="22" t="s">
        <v>15</v>
      </c>
      <c r="C7" s="22" t="s">
        <v>16</v>
      </c>
      <c r="D7" s="22" t="s">
        <v>50</v>
      </c>
      <c r="E7" s="23" t="s">
        <v>45</v>
      </c>
      <c r="F7" s="23" t="s">
        <v>106</v>
      </c>
      <c r="G7" s="23" t="s">
        <v>109</v>
      </c>
    </row>
    <row r="8" spans="1:7" ht="25.5" x14ac:dyDescent="0.25">
      <c r="A8" s="12">
        <v>8</v>
      </c>
      <c r="B8" s="12"/>
      <c r="C8" s="12"/>
      <c r="D8" s="12" t="s">
        <v>29</v>
      </c>
      <c r="E8" s="10"/>
      <c r="F8" s="10"/>
      <c r="G8" s="10"/>
    </row>
    <row r="9" spans="1:7" x14ac:dyDescent="0.25">
      <c r="A9" s="12"/>
      <c r="B9" s="17">
        <v>84</v>
      </c>
      <c r="C9" s="17"/>
      <c r="D9" s="17" t="s">
        <v>36</v>
      </c>
      <c r="E9" s="10"/>
      <c r="F9" s="10"/>
      <c r="G9" s="10"/>
    </row>
    <row r="10" spans="1:7" ht="25.5" x14ac:dyDescent="0.25">
      <c r="A10" s="13"/>
      <c r="B10" s="13"/>
      <c r="C10" s="14">
        <v>81</v>
      </c>
      <c r="D10" s="18" t="s">
        <v>37</v>
      </c>
      <c r="E10" s="10"/>
      <c r="F10" s="10"/>
      <c r="G10" s="10"/>
    </row>
    <row r="11" spans="1:7" ht="25.5" x14ac:dyDescent="0.25">
      <c r="A11" s="15">
        <v>5</v>
      </c>
      <c r="B11" s="16"/>
      <c r="C11" s="16"/>
      <c r="D11" s="28" t="s">
        <v>30</v>
      </c>
      <c r="E11" s="10"/>
      <c r="F11" s="10"/>
      <c r="G11" s="10"/>
    </row>
    <row r="12" spans="1:7" ht="25.5" x14ac:dyDescent="0.25">
      <c r="A12" s="17"/>
      <c r="B12" s="17">
        <v>54</v>
      </c>
      <c r="C12" s="17"/>
      <c r="D12" s="29" t="s">
        <v>38</v>
      </c>
      <c r="E12" s="10"/>
      <c r="F12" s="10"/>
      <c r="G12" s="11"/>
    </row>
    <row r="13" spans="1:7" x14ac:dyDescent="0.25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 x14ac:dyDescent="0.25">
      <c r="A14" s="17"/>
      <c r="B14" s="17"/>
      <c r="C14" s="14">
        <v>31</v>
      </c>
      <c r="D14" s="14" t="s">
        <v>39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3"/>
  <sheetViews>
    <sheetView workbookViewId="0">
      <selection activeCell="A3" sqref="A3:G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x14ac:dyDescent="0.25">
      <c r="A1" s="59" t="s">
        <v>104</v>
      </c>
    </row>
    <row r="3" spans="1:7" ht="60" customHeight="1" x14ac:dyDescent="0.25">
      <c r="A3" s="97" t="s">
        <v>108</v>
      </c>
      <c r="B3" s="97"/>
      <c r="C3" s="97"/>
      <c r="D3" s="97"/>
      <c r="E3" s="97"/>
      <c r="F3" s="97"/>
      <c r="G3" s="97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7" t="s">
        <v>31</v>
      </c>
      <c r="B5" s="98"/>
      <c r="C5" s="98"/>
      <c r="D5" s="98"/>
      <c r="E5" s="98"/>
      <c r="F5" s="98"/>
      <c r="G5" s="98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152" t="s">
        <v>33</v>
      </c>
      <c r="B7" s="153"/>
      <c r="C7" s="154"/>
      <c r="D7" s="22" t="s">
        <v>34</v>
      </c>
      <c r="E7" s="23" t="s">
        <v>45</v>
      </c>
      <c r="F7" s="23" t="s">
        <v>106</v>
      </c>
      <c r="G7" s="23" t="s">
        <v>109</v>
      </c>
    </row>
    <row r="8" spans="1:7" x14ac:dyDescent="0.25">
      <c r="A8" s="128" t="s">
        <v>68</v>
      </c>
      <c r="B8" s="129"/>
      <c r="C8" s="130"/>
      <c r="D8" s="66" t="s">
        <v>69</v>
      </c>
      <c r="E8" s="80">
        <f>SUM(E9,E13)</f>
        <v>939232.51</v>
      </c>
      <c r="F8" s="80">
        <v>4703.54</v>
      </c>
      <c r="G8" s="80">
        <f>SUM(G9,G13)</f>
        <v>943936.05</v>
      </c>
    </row>
    <row r="9" spans="1:7" x14ac:dyDescent="0.25">
      <c r="A9" s="131" t="s">
        <v>70</v>
      </c>
      <c r="B9" s="132"/>
      <c r="C9" s="133"/>
      <c r="D9" s="32" t="s">
        <v>71</v>
      </c>
      <c r="E9" s="76">
        <v>77325.38</v>
      </c>
      <c r="F9" s="76">
        <v>4516.67</v>
      </c>
      <c r="G9" s="76">
        <f>SUM(G10)</f>
        <v>81842.05</v>
      </c>
    </row>
    <row r="10" spans="1:7" x14ac:dyDescent="0.25">
      <c r="A10" s="134" t="s">
        <v>72</v>
      </c>
      <c r="B10" s="135"/>
      <c r="C10" s="136"/>
      <c r="D10" s="48" t="s">
        <v>63</v>
      </c>
      <c r="E10" s="49">
        <v>77325.38</v>
      </c>
      <c r="F10" s="49">
        <v>4516.67</v>
      </c>
      <c r="G10" s="50">
        <f>SUM(G11)</f>
        <v>81842.05</v>
      </c>
    </row>
    <row r="11" spans="1:7" x14ac:dyDescent="0.25">
      <c r="A11" s="122">
        <v>3</v>
      </c>
      <c r="B11" s="123"/>
      <c r="C11" s="124"/>
      <c r="D11" s="31" t="s">
        <v>21</v>
      </c>
      <c r="E11" s="49">
        <v>77325.38</v>
      </c>
      <c r="F11" s="49">
        <v>4516.67</v>
      </c>
      <c r="G11" s="50">
        <f>SUM(G12)</f>
        <v>81842.05</v>
      </c>
    </row>
    <row r="12" spans="1:7" x14ac:dyDescent="0.25">
      <c r="A12" s="125">
        <v>32</v>
      </c>
      <c r="B12" s="126"/>
      <c r="C12" s="127"/>
      <c r="D12" s="31" t="s">
        <v>35</v>
      </c>
      <c r="E12" s="49">
        <v>77325.38</v>
      </c>
      <c r="F12" s="49">
        <v>4516.67</v>
      </c>
      <c r="G12" s="50">
        <v>81842.05</v>
      </c>
    </row>
    <row r="13" spans="1:7" x14ac:dyDescent="0.25">
      <c r="A13" s="131" t="s">
        <v>73</v>
      </c>
      <c r="B13" s="132"/>
      <c r="C13" s="133"/>
      <c r="D13" s="64" t="s">
        <v>74</v>
      </c>
      <c r="E13" s="76">
        <f t="shared" ref="E13:E14" si="0">SUM(E14)</f>
        <v>861907.13</v>
      </c>
      <c r="F13" s="76">
        <v>186.87</v>
      </c>
      <c r="G13" s="78">
        <f>SUM(G14)</f>
        <v>862094</v>
      </c>
    </row>
    <row r="14" spans="1:7" x14ac:dyDescent="0.25">
      <c r="A14" s="134" t="s">
        <v>75</v>
      </c>
      <c r="B14" s="135"/>
      <c r="C14" s="136"/>
      <c r="D14" s="65" t="s">
        <v>76</v>
      </c>
      <c r="E14" s="49">
        <f t="shared" si="0"/>
        <v>861907.13</v>
      </c>
      <c r="F14" s="49">
        <v>186.87</v>
      </c>
      <c r="G14" s="50">
        <f>SUM(G15)</f>
        <v>862094</v>
      </c>
    </row>
    <row r="15" spans="1:7" x14ac:dyDescent="0.25">
      <c r="A15" s="122">
        <v>3</v>
      </c>
      <c r="B15" s="123"/>
      <c r="C15" s="124"/>
      <c r="D15" s="61" t="s">
        <v>21</v>
      </c>
      <c r="E15" s="49">
        <f>SUM(E16:E17)</f>
        <v>861907.13</v>
      </c>
      <c r="F15" s="49">
        <v>186.87</v>
      </c>
      <c r="G15" s="50">
        <f>SUM(G16:G17)</f>
        <v>862094</v>
      </c>
    </row>
    <row r="16" spans="1:7" x14ac:dyDescent="0.25">
      <c r="A16" s="125">
        <v>31</v>
      </c>
      <c r="B16" s="126"/>
      <c r="C16" s="127"/>
      <c r="D16" s="61" t="s">
        <v>22</v>
      </c>
      <c r="E16" s="49">
        <v>860414</v>
      </c>
      <c r="F16" s="49">
        <v>0</v>
      </c>
      <c r="G16" s="50">
        <v>860414</v>
      </c>
    </row>
    <row r="17" spans="1:7" x14ac:dyDescent="0.25">
      <c r="A17" s="62">
        <v>32</v>
      </c>
      <c r="B17" s="63"/>
      <c r="C17" s="61"/>
      <c r="D17" s="61" t="s">
        <v>35</v>
      </c>
      <c r="E17" s="49">
        <v>1493.13</v>
      </c>
      <c r="F17" s="49">
        <v>186.87</v>
      </c>
      <c r="G17" s="50">
        <v>1680</v>
      </c>
    </row>
    <row r="18" spans="1:7" ht="25.5" x14ac:dyDescent="0.25">
      <c r="A18" s="128" t="s">
        <v>77</v>
      </c>
      <c r="B18" s="129"/>
      <c r="C18" s="130"/>
      <c r="D18" s="66" t="s">
        <v>78</v>
      </c>
      <c r="E18" s="81">
        <f>SUM(E19,E44)</f>
        <v>12650.13</v>
      </c>
      <c r="F18" s="81">
        <f>SUM(F19,F44,F51)</f>
        <v>6013.38</v>
      </c>
      <c r="G18" s="81">
        <f>SUM(G19,G44,G51)</f>
        <v>18663.509999999998</v>
      </c>
    </row>
    <row r="19" spans="1:7" ht="27" customHeight="1" x14ac:dyDescent="0.25">
      <c r="A19" s="131" t="s">
        <v>79</v>
      </c>
      <c r="B19" s="132"/>
      <c r="C19" s="133"/>
      <c r="D19" s="32" t="s">
        <v>80</v>
      </c>
      <c r="E19" s="76">
        <f>SUM(E20,E25,E28,E33,E39)</f>
        <v>11230.869999999999</v>
      </c>
      <c r="F19" s="76">
        <v>5322.08</v>
      </c>
      <c r="G19" s="76">
        <f>SUM(G20,G25,G28,G33,G39)</f>
        <v>16552.95</v>
      </c>
    </row>
    <row r="20" spans="1:7" ht="15" customHeight="1" x14ac:dyDescent="0.25">
      <c r="A20" s="134" t="s">
        <v>81</v>
      </c>
      <c r="B20" s="135"/>
      <c r="C20" s="136"/>
      <c r="D20" s="48" t="s">
        <v>39</v>
      </c>
      <c r="E20" s="49">
        <f>SUM(E21,E23)</f>
        <v>3778</v>
      </c>
      <c r="F20" s="49">
        <v>0</v>
      </c>
      <c r="G20" s="50">
        <f>SUM(G21,G23)</f>
        <v>3778</v>
      </c>
    </row>
    <row r="21" spans="1:7" x14ac:dyDescent="0.25">
      <c r="A21" s="122">
        <v>3</v>
      </c>
      <c r="B21" s="123"/>
      <c r="C21" s="124"/>
      <c r="D21" s="31" t="s">
        <v>21</v>
      </c>
      <c r="E21" s="49">
        <f>SUM(E22)</f>
        <v>2386</v>
      </c>
      <c r="F21" s="49">
        <v>476</v>
      </c>
      <c r="G21" s="50">
        <f>SUM(G22)</f>
        <v>2862</v>
      </c>
    </row>
    <row r="22" spans="1:7" x14ac:dyDescent="0.25">
      <c r="A22" s="125">
        <v>32</v>
      </c>
      <c r="B22" s="126"/>
      <c r="C22" s="127"/>
      <c r="D22" s="31" t="s">
        <v>35</v>
      </c>
      <c r="E22" s="49">
        <v>2386</v>
      </c>
      <c r="F22" s="49">
        <v>476</v>
      </c>
      <c r="G22" s="50">
        <v>2862</v>
      </c>
    </row>
    <row r="23" spans="1:7" ht="25.5" x14ac:dyDescent="0.25">
      <c r="A23" s="122">
        <v>4</v>
      </c>
      <c r="B23" s="123"/>
      <c r="C23" s="124"/>
      <c r="D23" s="31" t="s">
        <v>23</v>
      </c>
      <c r="E23" s="49">
        <f>SUM(E24)</f>
        <v>1392</v>
      </c>
      <c r="F23" s="49">
        <v>-476</v>
      </c>
      <c r="G23" s="50">
        <f>SUM(G24)</f>
        <v>916</v>
      </c>
    </row>
    <row r="24" spans="1:7" ht="25.5" x14ac:dyDescent="0.25">
      <c r="A24" s="125">
        <v>42</v>
      </c>
      <c r="B24" s="126"/>
      <c r="C24" s="127"/>
      <c r="D24" s="31" t="s">
        <v>48</v>
      </c>
      <c r="E24" s="49">
        <v>1392</v>
      </c>
      <c r="F24" s="49">
        <v>-476</v>
      </c>
      <c r="G24" s="50">
        <v>916</v>
      </c>
    </row>
    <row r="25" spans="1:7" x14ac:dyDescent="0.25">
      <c r="A25" s="134" t="s">
        <v>82</v>
      </c>
      <c r="B25" s="135"/>
      <c r="C25" s="136"/>
      <c r="D25" s="70" t="s">
        <v>53</v>
      </c>
      <c r="E25" s="49">
        <f t="shared" ref="E25:G26" si="1">SUM(E26)</f>
        <v>132</v>
      </c>
      <c r="F25" s="49">
        <v>0</v>
      </c>
      <c r="G25" s="50">
        <f t="shared" si="1"/>
        <v>132</v>
      </c>
    </row>
    <row r="26" spans="1:7" x14ac:dyDescent="0.25">
      <c r="A26" s="122">
        <v>3</v>
      </c>
      <c r="B26" s="123"/>
      <c r="C26" s="124"/>
      <c r="D26" s="67" t="s">
        <v>21</v>
      </c>
      <c r="E26" s="49">
        <f t="shared" si="1"/>
        <v>132</v>
      </c>
      <c r="F26" s="49">
        <v>0</v>
      </c>
      <c r="G26" s="50">
        <f t="shared" si="1"/>
        <v>132</v>
      </c>
    </row>
    <row r="27" spans="1:7" x14ac:dyDescent="0.25">
      <c r="A27" s="125">
        <v>32</v>
      </c>
      <c r="B27" s="126"/>
      <c r="C27" s="127"/>
      <c r="D27" s="67" t="s">
        <v>35</v>
      </c>
      <c r="E27" s="49">
        <v>132</v>
      </c>
      <c r="F27" s="49">
        <v>0</v>
      </c>
      <c r="G27" s="50">
        <v>132</v>
      </c>
    </row>
    <row r="28" spans="1:7" x14ac:dyDescent="0.25">
      <c r="A28" s="134" t="s">
        <v>83</v>
      </c>
      <c r="B28" s="135"/>
      <c r="C28" s="136"/>
      <c r="D28" s="70" t="s">
        <v>64</v>
      </c>
      <c r="E28" s="49">
        <f>SUM(E29,E31)</f>
        <v>3181</v>
      </c>
      <c r="F28" s="49">
        <v>8609.9539999999997</v>
      </c>
      <c r="G28" s="50">
        <f>SUM(G29,G31)</f>
        <v>11790.95</v>
      </c>
    </row>
    <row r="29" spans="1:7" x14ac:dyDescent="0.25">
      <c r="A29" s="122">
        <v>3</v>
      </c>
      <c r="B29" s="123"/>
      <c r="C29" s="124"/>
      <c r="D29" s="67" t="s">
        <v>21</v>
      </c>
      <c r="E29" s="49">
        <f>SUM(E30)</f>
        <v>1855</v>
      </c>
      <c r="F29" s="49">
        <v>4160.3900000000003</v>
      </c>
      <c r="G29" s="50">
        <f>SUM(G30)</f>
        <v>6015.39</v>
      </c>
    </row>
    <row r="30" spans="1:7" x14ac:dyDescent="0.25">
      <c r="A30" s="125">
        <v>32</v>
      </c>
      <c r="B30" s="126"/>
      <c r="C30" s="127"/>
      <c r="D30" s="67" t="s">
        <v>35</v>
      </c>
      <c r="E30" s="49">
        <v>1855</v>
      </c>
      <c r="F30" s="49">
        <v>4160.3900000000003</v>
      </c>
      <c r="G30" s="50">
        <v>6015.39</v>
      </c>
    </row>
    <row r="31" spans="1:7" ht="25.5" x14ac:dyDescent="0.25">
      <c r="A31" s="122">
        <v>4</v>
      </c>
      <c r="B31" s="123"/>
      <c r="C31" s="124"/>
      <c r="D31" s="67" t="s">
        <v>23</v>
      </c>
      <c r="E31" s="49">
        <f>SUM(E32)</f>
        <v>1326</v>
      </c>
      <c r="F31" s="49">
        <v>4449.5600000000004</v>
      </c>
      <c r="G31" s="50">
        <f>SUM(G32)</f>
        <v>5775.56</v>
      </c>
    </row>
    <row r="32" spans="1:7" ht="25.5" x14ac:dyDescent="0.25">
      <c r="A32" s="125">
        <v>42</v>
      </c>
      <c r="B32" s="126"/>
      <c r="C32" s="127"/>
      <c r="D32" s="67" t="s">
        <v>48</v>
      </c>
      <c r="E32" s="49">
        <v>1326</v>
      </c>
      <c r="F32" s="49">
        <v>4449.5600000000004</v>
      </c>
      <c r="G32" s="50">
        <v>5775.56</v>
      </c>
    </row>
    <row r="33" spans="1:7" x14ac:dyDescent="0.25">
      <c r="A33" s="134" t="s">
        <v>75</v>
      </c>
      <c r="B33" s="135"/>
      <c r="C33" s="136"/>
      <c r="D33" s="70" t="s">
        <v>76</v>
      </c>
      <c r="E33" s="49">
        <f>SUM(E34,E37)</f>
        <v>4007.87</v>
      </c>
      <c r="F33" s="49">
        <v>-3221.87</v>
      </c>
      <c r="G33" s="50">
        <f>SUM(G34,G37)</f>
        <v>786</v>
      </c>
    </row>
    <row r="34" spans="1:7" x14ac:dyDescent="0.25">
      <c r="A34" s="122">
        <v>3</v>
      </c>
      <c r="B34" s="123"/>
      <c r="C34" s="124"/>
      <c r="D34" s="67" t="s">
        <v>21</v>
      </c>
      <c r="E34" s="49">
        <f>SUM(E35:E36)</f>
        <v>3875.87</v>
      </c>
      <c r="F34" s="49">
        <v>-3221.87</v>
      </c>
      <c r="G34" s="50">
        <f>SUM(G35:G36)</f>
        <v>654</v>
      </c>
    </row>
    <row r="35" spans="1:7" x14ac:dyDescent="0.25">
      <c r="A35" s="79">
        <v>31</v>
      </c>
      <c r="B35" s="73"/>
      <c r="C35" s="74"/>
      <c r="D35" s="74" t="s">
        <v>22</v>
      </c>
      <c r="E35" s="49">
        <v>2572</v>
      </c>
      <c r="F35" s="49">
        <v>-2400</v>
      </c>
      <c r="G35" s="50">
        <v>172</v>
      </c>
    </row>
    <row r="36" spans="1:7" x14ac:dyDescent="0.25">
      <c r="A36" s="149">
        <v>32</v>
      </c>
      <c r="B36" s="150"/>
      <c r="C36" s="151"/>
      <c r="D36" s="67" t="s">
        <v>35</v>
      </c>
      <c r="E36" s="49">
        <v>1303.8699999999999</v>
      </c>
      <c r="F36" s="49">
        <v>-821.87</v>
      </c>
      <c r="G36" s="50">
        <v>482</v>
      </c>
    </row>
    <row r="37" spans="1:7" ht="24.75" customHeight="1" x14ac:dyDescent="0.25">
      <c r="A37" s="122">
        <v>4</v>
      </c>
      <c r="B37" s="123"/>
      <c r="C37" s="124"/>
      <c r="D37" s="67" t="s">
        <v>23</v>
      </c>
      <c r="E37" s="49">
        <f>SUM(E38)</f>
        <v>132</v>
      </c>
      <c r="F37" s="49">
        <v>0</v>
      </c>
      <c r="G37" s="50">
        <f>SUM(G38)</f>
        <v>132</v>
      </c>
    </row>
    <row r="38" spans="1:7" ht="25.5" x14ac:dyDescent="0.25">
      <c r="A38" s="125">
        <v>42</v>
      </c>
      <c r="B38" s="126"/>
      <c r="C38" s="127"/>
      <c r="D38" s="67" t="s">
        <v>48</v>
      </c>
      <c r="E38" s="49">
        <v>132</v>
      </c>
      <c r="F38" s="49">
        <v>0</v>
      </c>
      <c r="G38" s="50">
        <v>132</v>
      </c>
    </row>
    <row r="39" spans="1:7" x14ac:dyDescent="0.25">
      <c r="A39" s="134" t="s">
        <v>84</v>
      </c>
      <c r="B39" s="135"/>
      <c r="C39" s="136"/>
      <c r="D39" s="70" t="s">
        <v>85</v>
      </c>
      <c r="E39" s="49">
        <f>SUM(E40,E42)</f>
        <v>132</v>
      </c>
      <c r="F39" s="49">
        <v>-66</v>
      </c>
      <c r="G39" s="50">
        <f>SUM(G40,G42)</f>
        <v>66</v>
      </c>
    </row>
    <row r="40" spans="1:7" x14ac:dyDescent="0.25">
      <c r="A40" s="122">
        <v>3</v>
      </c>
      <c r="B40" s="123"/>
      <c r="C40" s="124"/>
      <c r="D40" s="67" t="s">
        <v>21</v>
      </c>
      <c r="E40" s="49">
        <f>SUM(E41)</f>
        <v>66</v>
      </c>
      <c r="F40" s="49">
        <v>0</v>
      </c>
      <c r="G40" s="50">
        <f>SUM(G41)</f>
        <v>66</v>
      </c>
    </row>
    <row r="41" spans="1:7" x14ac:dyDescent="0.25">
      <c r="A41" s="125">
        <v>32</v>
      </c>
      <c r="B41" s="126"/>
      <c r="C41" s="127"/>
      <c r="D41" s="67" t="s">
        <v>35</v>
      </c>
      <c r="E41" s="49">
        <v>66</v>
      </c>
      <c r="F41" s="49">
        <v>0</v>
      </c>
      <c r="G41" s="50">
        <v>66</v>
      </c>
    </row>
    <row r="42" spans="1:7" ht="25.5" x14ac:dyDescent="0.25">
      <c r="A42" s="122">
        <v>4</v>
      </c>
      <c r="B42" s="123"/>
      <c r="C42" s="124"/>
      <c r="D42" s="67" t="s">
        <v>23</v>
      </c>
      <c r="E42" s="49">
        <f>SUM(E43)</f>
        <v>66</v>
      </c>
      <c r="F42" s="49">
        <v>-66</v>
      </c>
      <c r="G42" s="50">
        <f>SUM(G43)</f>
        <v>0</v>
      </c>
    </row>
    <row r="43" spans="1:7" ht="25.5" x14ac:dyDescent="0.25">
      <c r="A43" s="125">
        <v>42</v>
      </c>
      <c r="B43" s="126"/>
      <c r="C43" s="127"/>
      <c r="D43" s="67" t="s">
        <v>48</v>
      </c>
      <c r="E43" s="49">
        <v>66</v>
      </c>
      <c r="F43" s="49">
        <v>-66</v>
      </c>
      <c r="G43" s="50">
        <v>0</v>
      </c>
    </row>
    <row r="44" spans="1:7" x14ac:dyDescent="0.25">
      <c r="A44" s="131" t="s">
        <v>86</v>
      </c>
      <c r="B44" s="132"/>
      <c r="C44" s="133"/>
      <c r="D44" s="69" t="s">
        <v>87</v>
      </c>
      <c r="E44" s="76">
        <f>SUM(E45,E48)</f>
        <v>1419.26</v>
      </c>
      <c r="F44" s="77">
        <v>0</v>
      </c>
      <c r="G44" s="76">
        <f>SUM(G45,G48)</f>
        <v>1419.26</v>
      </c>
    </row>
    <row r="45" spans="1:7" x14ac:dyDescent="0.25">
      <c r="A45" s="134" t="s">
        <v>75</v>
      </c>
      <c r="B45" s="135"/>
      <c r="C45" s="136"/>
      <c r="D45" s="70" t="s">
        <v>76</v>
      </c>
      <c r="E45" s="49">
        <f t="shared" ref="E45:E46" si="2">SUM(E46)</f>
        <v>159.26</v>
      </c>
      <c r="F45" s="49">
        <v>0</v>
      </c>
      <c r="G45" s="50">
        <f>SUM(G46)</f>
        <v>159.26</v>
      </c>
    </row>
    <row r="46" spans="1:7" x14ac:dyDescent="0.25">
      <c r="A46" s="122">
        <v>3</v>
      </c>
      <c r="B46" s="123"/>
      <c r="C46" s="124"/>
      <c r="D46" s="67" t="s">
        <v>21</v>
      </c>
      <c r="E46" s="49">
        <f t="shared" si="2"/>
        <v>159.26</v>
      </c>
      <c r="F46" s="49">
        <v>0</v>
      </c>
      <c r="G46" s="50">
        <f>SUM(G47)</f>
        <v>159.26</v>
      </c>
    </row>
    <row r="47" spans="1:7" x14ac:dyDescent="0.25">
      <c r="A47" s="125">
        <v>32</v>
      </c>
      <c r="B47" s="126"/>
      <c r="C47" s="127"/>
      <c r="D47" s="67" t="s">
        <v>35</v>
      </c>
      <c r="E47" s="49">
        <v>159.26</v>
      </c>
      <c r="F47" s="49">
        <v>0</v>
      </c>
      <c r="G47" s="50">
        <v>159.26</v>
      </c>
    </row>
    <row r="48" spans="1:7" x14ac:dyDescent="0.25">
      <c r="A48" s="134" t="s">
        <v>88</v>
      </c>
      <c r="B48" s="135"/>
      <c r="C48" s="136"/>
      <c r="D48" s="70" t="s">
        <v>52</v>
      </c>
      <c r="E48" s="49">
        <f t="shared" ref="E48:E49" si="3">SUM(E49)</f>
        <v>1260</v>
      </c>
      <c r="F48" s="49">
        <v>0</v>
      </c>
      <c r="G48" s="50">
        <f>SUM(G49)</f>
        <v>1260</v>
      </c>
    </row>
    <row r="49" spans="1:7" x14ac:dyDescent="0.25">
      <c r="A49" s="122">
        <v>3</v>
      </c>
      <c r="B49" s="123"/>
      <c r="C49" s="124"/>
      <c r="D49" s="67" t="s">
        <v>21</v>
      </c>
      <c r="E49" s="49">
        <f t="shared" si="3"/>
        <v>1260</v>
      </c>
      <c r="F49" s="49">
        <v>0</v>
      </c>
      <c r="G49" s="50">
        <f>SUM(G50)</f>
        <v>1260</v>
      </c>
    </row>
    <row r="50" spans="1:7" x14ac:dyDescent="0.25">
      <c r="A50" s="125">
        <v>32</v>
      </c>
      <c r="B50" s="126"/>
      <c r="C50" s="127"/>
      <c r="D50" s="67" t="s">
        <v>35</v>
      </c>
      <c r="E50" s="49">
        <v>1260</v>
      </c>
      <c r="F50" s="49">
        <v>0</v>
      </c>
      <c r="G50" s="50">
        <v>1260</v>
      </c>
    </row>
    <row r="51" spans="1:7" ht="25.5" x14ac:dyDescent="0.25">
      <c r="A51" s="137" t="s">
        <v>111</v>
      </c>
      <c r="B51" s="138"/>
      <c r="C51" s="139"/>
      <c r="D51" s="93" t="s">
        <v>112</v>
      </c>
      <c r="E51" s="49">
        <v>0</v>
      </c>
      <c r="F51" s="76">
        <v>691.3</v>
      </c>
      <c r="G51" s="78">
        <f>SUM(G52)</f>
        <v>691.3</v>
      </c>
    </row>
    <row r="52" spans="1:7" x14ac:dyDescent="0.25">
      <c r="A52" s="140" t="s">
        <v>75</v>
      </c>
      <c r="B52" s="141"/>
      <c r="C52" s="142"/>
      <c r="D52" s="87" t="s">
        <v>76</v>
      </c>
      <c r="E52" s="49">
        <v>0</v>
      </c>
      <c r="F52" s="49">
        <v>691.3</v>
      </c>
      <c r="G52" s="50">
        <f>SUM(G53)</f>
        <v>691.3</v>
      </c>
    </row>
    <row r="53" spans="1:7" x14ac:dyDescent="0.25">
      <c r="A53" s="143">
        <v>3</v>
      </c>
      <c r="B53" s="144"/>
      <c r="C53" s="145"/>
      <c r="D53" s="90" t="s">
        <v>21</v>
      </c>
      <c r="E53" s="49">
        <v>0</v>
      </c>
      <c r="F53" s="49">
        <v>691.3</v>
      </c>
      <c r="G53" s="50">
        <f>SUM(G54)</f>
        <v>691.3</v>
      </c>
    </row>
    <row r="54" spans="1:7" x14ac:dyDescent="0.25">
      <c r="A54" s="146">
        <v>38</v>
      </c>
      <c r="B54" s="147"/>
      <c r="C54" s="148"/>
      <c r="D54" s="90" t="s">
        <v>113</v>
      </c>
      <c r="E54" s="49">
        <v>0</v>
      </c>
      <c r="F54" s="49">
        <v>691.3</v>
      </c>
      <c r="G54" s="50">
        <v>691.3</v>
      </c>
    </row>
    <row r="55" spans="1:7" x14ac:dyDescent="0.25">
      <c r="A55" s="128" t="s">
        <v>89</v>
      </c>
      <c r="B55" s="129"/>
      <c r="C55" s="130"/>
      <c r="D55" s="68" t="s">
        <v>90</v>
      </c>
      <c r="E55" s="81">
        <f>SUM(E56,E63,)</f>
        <v>28356.47</v>
      </c>
      <c r="F55" s="81">
        <f>SUM(F56,F63,)</f>
        <v>-11871.62</v>
      </c>
      <c r="G55" s="81">
        <f>SUM(G56,G63)</f>
        <v>16484.850000000002</v>
      </c>
    </row>
    <row r="56" spans="1:7" ht="25.5" x14ac:dyDescent="0.25">
      <c r="A56" s="131" t="s">
        <v>91</v>
      </c>
      <c r="B56" s="132"/>
      <c r="C56" s="133"/>
      <c r="D56" s="69" t="s">
        <v>92</v>
      </c>
      <c r="E56" s="76">
        <f>SUM(E57,E60)</f>
        <v>12062.720000000001</v>
      </c>
      <c r="F56" s="76">
        <v>0</v>
      </c>
      <c r="G56" s="76">
        <f>SUM(G57,G60)</f>
        <v>12062.720000000001</v>
      </c>
    </row>
    <row r="57" spans="1:7" x14ac:dyDescent="0.25">
      <c r="A57" s="134" t="s">
        <v>93</v>
      </c>
      <c r="B57" s="135"/>
      <c r="C57" s="136"/>
      <c r="D57" s="70" t="s">
        <v>18</v>
      </c>
      <c r="E57" s="49">
        <f t="shared" ref="E57:G58" si="4">SUM(E58)</f>
        <v>1352.18</v>
      </c>
      <c r="F57" s="49">
        <v>0</v>
      </c>
      <c r="G57" s="50">
        <f t="shared" si="4"/>
        <v>1352.18</v>
      </c>
    </row>
    <row r="58" spans="1:7" x14ac:dyDescent="0.25">
      <c r="A58" s="122">
        <v>3</v>
      </c>
      <c r="B58" s="123"/>
      <c r="C58" s="124"/>
      <c r="D58" s="67" t="s">
        <v>21</v>
      </c>
      <c r="E58" s="49">
        <f t="shared" si="4"/>
        <v>1352.18</v>
      </c>
      <c r="F58" s="49">
        <v>0</v>
      </c>
      <c r="G58" s="50">
        <f t="shared" si="4"/>
        <v>1352.18</v>
      </c>
    </row>
    <row r="59" spans="1:7" x14ac:dyDescent="0.25">
      <c r="A59" s="125">
        <v>32</v>
      </c>
      <c r="B59" s="126"/>
      <c r="C59" s="127"/>
      <c r="D59" s="67" t="s">
        <v>35</v>
      </c>
      <c r="E59" s="49">
        <v>1352.18</v>
      </c>
      <c r="F59" s="49">
        <v>0</v>
      </c>
      <c r="G59" s="50">
        <v>1352.18</v>
      </c>
    </row>
    <row r="60" spans="1:7" x14ac:dyDescent="0.25">
      <c r="A60" s="134" t="s">
        <v>88</v>
      </c>
      <c r="B60" s="135"/>
      <c r="C60" s="136"/>
      <c r="D60" s="70" t="s">
        <v>52</v>
      </c>
      <c r="E60" s="49">
        <f t="shared" ref="E60:G61" si="5">SUM(E61)</f>
        <v>10710.54</v>
      </c>
      <c r="F60" s="49">
        <v>0</v>
      </c>
      <c r="G60" s="50">
        <f t="shared" si="5"/>
        <v>10710.54</v>
      </c>
    </row>
    <row r="61" spans="1:7" x14ac:dyDescent="0.25">
      <c r="A61" s="122">
        <v>3</v>
      </c>
      <c r="B61" s="123"/>
      <c r="C61" s="124"/>
      <c r="D61" s="67" t="s">
        <v>21</v>
      </c>
      <c r="E61" s="49">
        <f t="shared" si="5"/>
        <v>10710.54</v>
      </c>
      <c r="F61" s="49">
        <v>0</v>
      </c>
      <c r="G61" s="50">
        <f t="shared" si="5"/>
        <v>10710.54</v>
      </c>
    </row>
    <row r="62" spans="1:7" x14ac:dyDescent="0.25">
      <c r="A62" s="125">
        <v>31</v>
      </c>
      <c r="B62" s="126"/>
      <c r="C62" s="127"/>
      <c r="D62" s="67" t="s">
        <v>22</v>
      </c>
      <c r="E62" s="49">
        <v>10710.54</v>
      </c>
      <c r="F62" s="49">
        <v>0</v>
      </c>
      <c r="G62" s="50">
        <v>10710.54</v>
      </c>
    </row>
    <row r="63" spans="1:7" x14ac:dyDescent="0.25">
      <c r="A63" s="131" t="s">
        <v>94</v>
      </c>
      <c r="B63" s="132"/>
      <c r="C63" s="133"/>
      <c r="D63" s="71" t="s">
        <v>95</v>
      </c>
      <c r="E63" s="76">
        <f>SUM(E64)</f>
        <v>16293.75</v>
      </c>
      <c r="F63" s="76">
        <v>-11871.62</v>
      </c>
      <c r="G63" s="76">
        <f>SUM(G64)</f>
        <v>4422.13</v>
      </c>
    </row>
    <row r="64" spans="1:7" x14ac:dyDescent="0.25">
      <c r="A64" s="134" t="s">
        <v>88</v>
      </c>
      <c r="B64" s="135"/>
      <c r="C64" s="136"/>
      <c r="D64" s="72" t="s">
        <v>52</v>
      </c>
      <c r="E64" s="49">
        <v>16293.75</v>
      </c>
      <c r="F64" s="49">
        <v>-11871.62</v>
      </c>
      <c r="G64" s="50">
        <v>4422.13</v>
      </c>
    </row>
    <row r="65" spans="1:7" x14ac:dyDescent="0.25">
      <c r="A65" s="122">
        <v>3</v>
      </c>
      <c r="B65" s="123"/>
      <c r="C65" s="124"/>
      <c r="D65" s="74" t="s">
        <v>21</v>
      </c>
      <c r="E65" s="49">
        <f>SUM(E66)</f>
        <v>16293.75</v>
      </c>
      <c r="F65" s="49">
        <v>-14293.75</v>
      </c>
      <c r="G65" s="50">
        <f>SUM(G66)</f>
        <v>2000</v>
      </c>
    </row>
    <row r="66" spans="1:7" x14ac:dyDescent="0.25">
      <c r="A66" s="125">
        <v>32</v>
      </c>
      <c r="B66" s="126"/>
      <c r="C66" s="127"/>
      <c r="D66" s="74" t="s">
        <v>35</v>
      </c>
      <c r="E66" s="49">
        <v>16293.75</v>
      </c>
      <c r="F66" s="49">
        <v>-14293.75</v>
      </c>
      <c r="G66" s="50">
        <v>2000</v>
      </c>
    </row>
    <row r="67" spans="1:7" ht="25.5" x14ac:dyDescent="0.25">
      <c r="A67" s="143">
        <v>4</v>
      </c>
      <c r="B67" s="144"/>
      <c r="C67" s="145"/>
      <c r="D67" s="90" t="s">
        <v>23</v>
      </c>
      <c r="E67" s="49">
        <v>0</v>
      </c>
      <c r="F67" s="49">
        <v>2422.13</v>
      </c>
      <c r="G67" s="50">
        <f>SUM(G68)</f>
        <v>2422.13</v>
      </c>
    </row>
    <row r="68" spans="1:7" ht="25.5" x14ac:dyDescent="0.25">
      <c r="A68" s="146">
        <v>42</v>
      </c>
      <c r="B68" s="147"/>
      <c r="C68" s="148"/>
      <c r="D68" s="90" t="s">
        <v>48</v>
      </c>
      <c r="E68" s="49">
        <v>0</v>
      </c>
      <c r="F68" s="49">
        <v>2422.13</v>
      </c>
      <c r="G68" s="50">
        <v>2422.13</v>
      </c>
    </row>
    <row r="69" spans="1:7" x14ac:dyDescent="0.25">
      <c r="A69" s="128" t="s">
        <v>98</v>
      </c>
      <c r="B69" s="129"/>
      <c r="C69" s="130"/>
      <c r="D69" s="75" t="s">
        <v>99</v>
      </c>
      <c r="E69" s="81">
        <f>SUM(E70,E82,E89)</f>
        <v>10721.88</v>
      </c>
      <c r="F69" s="81">
        <f>SUM(F70)</f>
        <v>4075.0499999999997</v>
      </c>
      <c r="G69" s="81">
        <f>SUM(G70,G82)</f>
        <v>14796.93</v>
      </c>
    </row>
    <row r="70" spans="1:7" x14ac:dyDescent="0.25">
      <c r="A70" s="131" t="s">
        <v>96</v>
      </c>
      <c r="B70" s="132"/>
      <c r="C70" s="133"/>
      <c r="D70" s="71" t="s">
        <v>97</v>
      </c>
      <c r="E70" s="76">
        <f>SUM(E75)</f>
        <v>10721.88</v>
      </c>
      <c r="F70" s="76">
        <f>SUM(F71,F75)</f>
        <v>4075.0499999999997</v>
      </c>
      <c r="G70" s="76">
        <f>SUM(G71,G75)</f>
        <v>14796.93</v>
      </c>
    </row>
    <row r="71" spans="1:7" x14ac:dyDescent="0.25">
      <c r="A71" s="158" t="s">
        <v>83</v>
      </c>
      <c r="B71" s="159"/>
      <c r="C71" s="160"/>
      <c r="D71" s="87" t="s">
        <v>64</v>
      </c>
      <c r="E71" s="49">
        <v>0</v>
      </c>
      <c r="F71" s="49">
        <v>3996.93</v>
      </c>
      <c r="G71" s="49">
        <f>SUM(G72)</f>
        <v>3996.93</v>
      </c>
    </row>
    <row r="72" spans="1:7" x14ac:dyDescent="0.25">
      <c r="A72" s="88">
        <v>3</v>
      </c>
      <c r="B72" s="89"/>
      <c r="C72" s="92"/>
      <c r="D72" s="94" t="s">
        <v>21</v>
      </c>
      <c r="E72" s="49">
        <v>0</v>
      </c>
      <c r="F72" s="49">
        <v>3996.93</v>
      </c>
      <c r="G72" s="49">
        <f>SUM(G73:G74)</f>
        <v>3996.93</v>
      </c>
    </row>
    <row r="73" spans="1:7" x14ac:dyDescent="0.25">
      <c r="A73" s="86">
        <v>31</v>
      </c>
      <c r="B73" s="91"/>
      <c r="C73" s="92"/>
      <c r="D73" s="94" t="s">
        <v>22</v>
      </c>
      <c r="E73" s="49">
        <v>0</v>
      </c>
      <c r="F73" s="49">
        <v>3796.93</v>
      </c>
      <c r="G73" s="49">
        <v>3796.93</v>
      </c>
    </row>
    <row r="74" spans="1:7" x14ac:dyDescent="0.25">
      <c r="A74" s="86">
        <v>32</v>
      </c>
      <c r="B74" s="91"/>
      <c r="C74" s="92"/>
      <c r="D74" s="94" t="s">
        <v>35</v>
      </c>
      <c r="E74" s="49">
        <v>0</v>
      </c>
      <c r="F74" s="49">
        <v>200</v>
      </c>
      <c r="G74" s="49">
        <v>200</v>
      </c>
    </row>
    <row r="75" spans="1:7" x14ac:dyDescent="0.25">
      <c r="A75" s="134" t="s">
        <v>88</v>
      </c>
      <c r="B75" s="135"/>
      <c r="C75" s="136"/>
      <c r="D75" s="72" t="s">
        <v>52</v>
      </c>
      <c r="E75" s="49">
        <f t="shared" ref="E75" si="6">SUM(E76)</f>
        <v>10721.88</v>
      </c>
      <c r="F75" s="49">
        <v>78.12</v>
      </c>
      <c r="G75" s="50">
        <f>SUM(G76)</f>
        <v>10800</v>
      </c>
    </row>
    <row r="76" spans="1:7" x14ac:dyDescent="0.25">
      <c r="A76" s="122">
        <v>3</v>
      </c>
      <c r="B76" s="123"/>
      <c r="C76" s="124"/>
      <c r="D76" s="74" t="s">
        <v>21</v>
      </c>
      <c r="E76" s="49">
        <f>SUM(E78)</f>
        <v>10721.88</v>
      </c>
      <c r="F76" s="49">
        <v>78.12</v>
      </c>
      <c r="G76" s="50">
        <f>SUM(G77:G78)</f>
        <v>10800</v>
      </c>
    </row>
    <row r="77" spans="1:7" x14ac:dyDescent="0.25">
      <c r="A77" s="146">
        <v>31</v>
      </c>
      <c r="B77" s="147"/>
      <c r="C77" s="148"/>
      <c r="D77" s="90" t="s">
        <v>22</v>
      </c>
      <c r="E77" s="49">
        <v>0</v>
      </c>
      <c r="F77" s="49">
        <v>2200</v>
      </c>
      <c r="G77" s="50">
        <v>2200</v>
      </c>
    </row>
    <row r="78" spans="1:7" x14ac:dyDescent="0.25">
      <c r="A78" s="125">
        <v>32</v>
      </c>
      <c r="B78" s="126"/>
      <c r="C78" s="127"/>
      <c r="D78" s="74" t="s">
        <v>35</v>
      </c>
      <c r="E78" s="49">
        <v>10721.88</v>
      </c>
      <c r="F78" s="49">
        <v>-2121.88</v>
      </c>
      <c r="G78" s="50">
        <v>8600</v>
      </c>
    </row>
    <row r="79" spans="1:7" x14ac:dyDescent="0.25">
      <c r="A79" s="155" t="s">
        <v>100</v>
      </c>
      <c r="B79" s="156"/>
      <c r="C79" s="156"/>
      <c r="D79" s="157"/>
      <c r="E79" s="82">
        <f>SUM(E8,E18,E55,E69)</f>
        <v>990960.99</v>
      </c>
      <c r="F79" s="82">
        <f>SUM(F69,F55,F18,F8)</f>
        <v>2920.3499999999985</v>
      </c>
      <c r="G79" s="82">
        <f>SUM(G69,G55,G18,G8)</f>
        <v>993881.34000000008</v>
      </c>
    </row>
    <row r="80" spans="1:7" x14ac:dyDescent="0.25">
      <c r="A80" s="59"/>
      <c r="B80" s="59"/>
      <c r="C80" s="59"/>
      <c r="D80" s="59"/>
      <c r="E80" s="59"/>
      <c r="F80" s="59"/>
      <c r="G80" s="59"/>
    </row>
    <row r="81" spans="1:7" x14ac:dyDescent="0.25">
      <c r="A81" s="59"/>
      <c r="B81" s="59"/>
      <c r="C81" s="59"/>
      <c r="D81" s="59"/>
      <c r="E81" s="59"/>
      <c r="F81" s="59"/>
      <c r="G81" s="59"/>
    </row>
    <row r="82" spans="1:7" x14ac:dyDescent="0.25">
      <c r="A82" s="59"/>
      <c r="B82" s="59"/>
      <c r="C82" s="59"/>
      <c r="D82" s="59"/>
      <c r="E82" s="59"/>
      <c r="F82" s="59"/>
      <c r="G82" s="59"/>
    </row>
    <row r="83" spans="1:7" x14ac:dyDescent="0.25">
      <c r="A83" s="59"/>
      <c r="B83" s="59"/>
      <c r="C83" s="59"/>
      <c r="D83" s="59"/>
      <c r="E83" s="59"/>
      <c r="F83" s="59" t="s">
        <v>101</v>
      </c>
      <c r="G83" s="59"/>
    </row>
    <row r="84" spans="1:7" x14ac:dyDescent="0.25">
      <c r="A84" s="59"/>
      <c r="B84" s="59"/>
      <c r="C84" s="59"/>
      <c r="D84" s="59"/>
      <c r="E84" s="59"/>
      <c r="F84" s="59" t="s">
        <v>102</v>
      </c>
      <c r="G84" s="59"/>
    </row>
    <row r="85" spans="1:7" x14ac:dyDescent="0.25">
      <c r="A85" s="59"/>
      <c r="B85" s="59"/>
      <c r="C85" s="59"/>
      <c r="D85" s="59"/>
      <c r="E85" s="59"/>
      <c r="F85" s="59"/>
      <c r="G85" s="59"/>
    </row>
    <row r="86" spans="1:7" x14ac:dyDescent="0.25">
      <c r="A86" s="59"/>
      <c r="B86" s="59"/>
      <c r="C86" s="59"/>
      <c r="D86" s="59"/>
      <c r="E86" s="59"/>
      <c r="F86" s="59"/>
      <c r="G86" s="59"/>
    </row>
    <row r="87" spans="1:7" x14ac:dyDescent="0.25">
      <c r="A87" s="59"/>
      <c r="B87" s="59"/>
      <c r="C87" s="59"/>
      <c r="D87" s="59"/>
      <c r="E87" s="59"/>
      <c r="F87" s="59"/>
      <c r="G87" s="59"/>
    </row>
    <row r="88" spans="1:7" x14ac:dyDescent="0.25">
      <c r="A88" s="59"/>
      <c r="B88" s="59"/>
      <c r="C88" s="59"/>
      <c r="D88" s="59"/>
      <c r="E88" s="59"/>
      <c r="F88" s="59"/>
      <c r="G88" s="59"/>
    </row>
    <row r="89" spans="1:7" x14ac:dyDescent="0.25">
      <c r="A89" s="59"/>
      <c r="B89" s="59"/>
      <c r="C89" s="59"/>
      <c r="D89" s="59"/>
      <c r="E89" s="59"/>
      <c r="F89" s="59"/>
      <c r="G89" s="59"/>
    </row>
    <row r="90" spans="1:7" x14ac:dyDescent="0.25">
      <c r="A90" s="59"/>
      <c r="B90" s="59"/>
      <c r="C90" s="59"/>
      <c r="D90" s="59"/>
      <c r="E90" s="59"/>
      <c r="F90" s="59"/>
      <c r="G90" s="59"/>
    </row>
    <row r="91" spans="1:7" x14ac:dyDescent="0.25">
      <c r="A91" s="59"/>
      <c r="B91" s="59"/>
      <c r="C91" s="59"/>
      <c r="D91" s="59"/>
      <c r="E91" s="59"/>
      <c r="F91" s="59"/>
      <c r="G91" s="59"/>
    </row>
    <row r="92" spans="1:7" x14ac:dyDescent="0.25">
      <c r="A92" s="59"/>
      <c r="B92" s="59"/>
      <c r="C92" s="59"/>
      <c r="D92" s="59"/>
      <c r="E92" s="59"/>
      <c r="F92" s="59"/>
      <c r="G92" s="59"/>
    </row>
    <row r="93" spans="1:7" x14ac:dyDescent="0.25">
      <c r="A93" s="59"/>
      <c r="B93" s="59"/>
      <c r="C93" s="59"/>
      <c r="D93" s="59"/>
      <c r="E93" s="59"/>
      <c r="F93" s="59"/>
      <c r="G93" s="59"/>
    </row>
  </sheetData>
  <mergeCells count="70">
    <mergeCell ref="A79:D79"/>
    <mergeCell ref="A70:C70"/>
    <mergeCell ref="A75:C75"/>
    <mergeCell ref="A76:C76"/>
    <mergeCell ref="A78:C78"/>
    <mergeCell ref="A77:C77"/>
    <mergeCell ref="A71:C71"/>
    <mergeCell ref="A69:C69"/>
    <mergeCell ref="A63:C63"/>
    <mergeCell ref="A64:C64"/>
    <mergeCell ref="A65:C65"/>
    <mergeCell ref="A66:C66"/>
    <mergeCell ref="A67:C67"/>
    <mergeCell ref="A68:C68"/>
    <mergeCell ref="A12:C12"/>
    <mergeCell ref="A22:C22"/>
    <mergeCell ref="A13:C13"/>
    <mergeCell ref="A14:C14"/>
    <mergeCell ref="A15:C15"/>
    <mergeCell ref="A16:C16"/>
    <mergeCell ref="A18:C18"/>
    <mergeCell ref="A19:C19"/>
    <mergeCell ref="A20:C20"/>
    <mergeCell ref="A21:C21"/>
    <mergeCell ref="A3:G3"/>
    <mergeCell ref="A5:G5"/>
    <mergeCell ref="A7:C7"/>
    <mergeCell ref="A10:C10"/>
    <mergeCell ref="A11:C11"/>
    <mergeCell ref="A8:C8"/>
    <mergeCell ref="A9:C9"/>
    <mergeCell ref="A25:C25"/>
    <mergeCell ref="A26:C26"/>
    <mergeCell ref="A27:C27"/>
    <mergeCell ref="A23:C23"/>
    <mergeCell ref="A24:C24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5:C55"/>
    <mergeCell ref="A56:C56"/>
    <mergeCell ref="A62:C62"/>
    <mergeCell ref="A57:C57"/>
    <mergeCell ref="A58:C58"/>
    <mergeCell ref="A59:C59"/>
    <mergeCell ref="A60:C60"/>
    <mergeCell ref="A61:C61"/>
    <mergeCell ref="A51:C51"/>
    <mergeCell ref="A52:C52"/>
    <mergeCell ref="A53:C53"/>
    <mergeCell ref="A54:C5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</cp:lastModifiedBy>
  <cp:lastPrinted>2023-05-24T06:45:58Z</cp:lastPrinted>
  <dcterms:created xsi:type="dcterms:W3CDTF">2022-08-12T12:51:27Z</dcterms:created>
  <dcterms:modified xsi:type="dcterms:W3CDTF">2023-05-24T06:45:59Z</dcterms:modified>
</cp:coreProperties>
</file>