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<sst xmlns="http://schemas.openxmlformats.org/spreadsheetml/2006/main" count="211" uniqueCount="84">
  <si>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</si>
  <si>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</si>
  <si>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</si>
  <si>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</si>
  <si>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</si>
  <si>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</si>
  <si>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</si>
  <si>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</si>
  <si>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</si>
  <si>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</si>
  <si>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</si>
  <si>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</si>
  <si>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</si>
  <si>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</si>
  <si>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</si>
  <si>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</si>
  <si>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</si>
  <si>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</si>
  <si>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</si>
  <si>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</si>
  <si>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</si>
  <si>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</si>
  <si>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</si>
  <si>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</si>
  <si>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</si>
  <si>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</si>
  <si>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</si>
  <si>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</si>
  <si>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</si>
  <si>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</si>
  <si>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</si>
  <si>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</si>
  <si>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</si>
  <si>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</si>
  <si>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</si>
  <si>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</si>
  <si>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</si>
  <si>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</si>
  <si>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</si>
  <si>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</si>
  <si>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</si>
  <si>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</si>
  <si>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</si>
  <si>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</si>
  <si>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</si>
  <si>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</si>
  <si>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</si>
  <si>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</si>
  <si>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</si>
  <si>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</si>
  <si>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</si>
  <si>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</si>
  <si>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</si>
  <si>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</si>
  <si>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</si>
  <si>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</si>
  <si>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</si>
  <si>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2023.</t>
  </si>
  <si>
    <t>Ukupno prihodi i primici za 2023.</t>
  </si>
  <si>
    <t>PROJEKCIJA PLANA ZA 2023.</t>
  </si>
  <si>
    <t>Projekcija plana 
za 2024.</t>
  </si>
  <si>
    <t>2024.</t>
  </si>
  <si>
    <t>Ukupno prihodi i primici za 2024.</t>
  </si>
  <si>
    <t>PROJEKCIJA PLANA ZA 2024.</t>
  </si>
  <si>
    <t>Projekcija plana
za 2023.</t>
  </si>
  <si>
    <t>Ukupno prihodi i primici za 2022..</t>
  </si>
  <si>
    <t>PRIJEDLOG PLANA ZA 2022.</t>
  </si>
  <si>
    <t>2022.</t>
  </si>
  <si>
    <t>PRIJEDLOG FINANCIJSKOG PLANA (proračunski korisnik) ZA 2022. I                                                                                                                                                  PROJEKCIJA PLANA ZA  2023. I 2024. GODINU</t>
  </si>
  <si>
    <t>Prijedlog plana 
za 2022.</t>
  </si>
  <si>
    <t>Aktivnost:030-05-00-2204-01</t>
  </si>
  <si>
    <t>Djelatnost srednjih škola</t>
  </si>
  <si>
    <t>Administracija i upravljanje</t>
  </si>
  <si>
    <t>Aktivnost: 030-05-00-2204-07</t>
  </si>
  <si>
    <t xml:space="preserve">Aktivnost: 030-05-00-4302-25 </t>
  </si>
  <si>
    <t>Inkluzija - korak bliže društvu bez prepreka</t>
  </si>
  <si>
    <t>Aktivnost: 030-05-00-2205-12</t>
  </si>
  <si>
    <t>Podizanje kvalitete i standarda u školstvu</t>
  </si>
  <si>
    <t>Aktivnost: 030-05-00-4302-67</t>
  </si>
  <si>
    <t xml:space="preserve">Projekt Erasmus+KA102 GameINg Innovative Games </t>
  </si>
  <si>
    <t>Aktivnost: 030-05-00-4302-95</t>
  </si>
  <si>
    <t>Projekt Erasmus+KA 102 CoLab</t>
  </si>
  <si>
    <t xml:space="preserve">Aktivnost: </t>
  </si>
  <si>
    <t>Ukupno: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</si>
</sst>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\-#,##0.00\ "/>
    <numFmt numFmtId="179" formatCode="dd\.mm\.yyyy"/>
    <numFmt numFmtId="180" formatCode="0.0"/>
    <numFmt numFmtId="181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71" fontId="25" fillId="0" borderId="0" xfId="103" applyFont="1" applyFill="1" applyBorder="1" applyAlignment="1" applyProtection="1">
      <alignment/>
      <protection/>
    </xf>
    <xf numFmtId="171" fontId="27" fillId="0" borderId="0" xfId="103" applyFont="1" applyFill="1" applyBorder="1" applyAlignment="1" applyProtection="1">
      <alignment/>
      <protection/>
    </xf>
    <xf numFmtId="171" fontId="39" fillId="0" borderId="0" xfId="103" applyFont="1" applyFill="1" applyBorder="1" applyAlignment="1" applyProtection="1">
      <alignment/>
      <protection/>
    </xf>
    <xf numFmtId="178" fontId="27" fillId="0" borderId="0" xfId="103" applyNumberFormat="1" applyFont="1" applyFill="1" applyBorder="1" applyAlignment="1" applyProtection="1">
      <alignment/>
      <protection/>
    </xf>
    <xf numFmtId="4" fontId="27" fillId="0" borderId="0" xfId="103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103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5" fillId="0" borderId="0" xfId="103" applyNumberFormat="1" applyFont="1" applyFill="1" applyBorder="1" applyAlignment="1" applyProtection="1">
      <alignment/>
      <protection/>
    </xf>
    <xf numFmtId="178" fontId="25" fillId="0" borderId="0" xfId="103" applyNumberFormat="1" applyFont="1" applyFill="1" applyBorder="1" applyAlignment="1" applyProtection="1">
      <alignment/>
      <protection/>
    </xf>
    <xf numFmtId="178" fontId="66" fillId="0" borderId="18" xfId="98" applyNumberFormat="1" applyFill="1" applyAlignment="1" applyProtection="1">
      <alignment/>
      <protection/>
    </xf>
    <xf numFmtId="4" fontId="66" fillId="0" borderId="18" xfId="98" applyNumberFormat="1" applyFill="1" applyAlignment="1" applyProtection="1">
      <alignment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4">
      <selection activeCell="H20" sqref="H2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5"/>
      <c r="B2" s="125"/>
      <c r="C2" s="125"/>
      <c r="D2" s="125"/>
      <c r="E2" s="125"/>
      <c r="F2" s="125"/>
      <c r="G2" s="125"/>
      <c r="H2" s="125"/>
    </row>
    <row r="3" spans="1:8" ht="48" customHeight="1">
      <c r="A3" s="126" t="s">
        <v>68</v>
      </c>
      <c r="B3" s="126"/>
      <c r="C3" s="126"/>
      <c r="D3" s="126"/>
      <c r="E3" s="126"/>
      <c r="F3" s="126"/>
      <c r="G3" s="126"/>
      <c r="H3" s="126"/>
    </row>
    <row r="4" spans="1:8" s="73" customFormat="1" ht="26.25" customHeight="1">
      <c r="A4" s="126" t="s">
        <v>43</v>
      </c>
      <c r="B4" s="126"/>
      <c r="C4" s="126"/>
      <c r="D4" s="126"/>
      <c r="E4" s="126"/>
      <c r="F4" s="126"/>
      <c r="G4" s="127"/>
      <c r="H4" s="127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69</v>
      </c>
      <c r="G6" s="80" t="s">
        <v>64</v>
      </c>
      <c r="H6" s="81" t="s">
        <v>60</v>
      </c>
      <c r="I6" s="82"/>
    </row>
    <row r="7" spans="1:9" ht="27.75" customHeight="1">
      <c r="A7" s="128" t="s">
        <v>45</v>
      </c>
      <c r="B7" s="129"/>
      <c r="C7" s="129"/>
      <c r="D7" s="129"/>
      <c r="E7" s="130"/>
      <c r="F7" s="100">
        <f>+F8+F9</f>
        <v>7149004.48</v>
      </c>
      <c r="G7" s="100">
        <f>G8+G9</f>
        <v>7113165</v>
      </c>
      <c r="H7" s="100">
        <f>+H8+H9</f>
        <v>7290994.4</v>
      </c>
      <c r="I7" s="97"/>
    </row>
    <row r="8" spans="1:8" ht="22.5" customHeight="1">
      <c r="A8" s="131" t="s">
        <v>0</v>
      </c>
      <c r="B8" s="132"/>
      <c r="C8" s="132"/>
      <c r="D8" s="132"/>
      <c r="E8" s="133"/>
      <c r="F8" s="103">
        <v>7149004.48</v>
      </c>
      <c r="G8" s="103">
        <v>7113165</v>
      </c>
      <c r="H8" s="103">
        <v>7290994.4</v>
      </c>
    </row>
    <row r="9" spans="1:8" ht="22.5" customHeight="1">
      <c r="A9" s="134" t="s">
        <v>50</v>
      </c>
      <c r="B9" s="133"/>
      <c r="C9" s="133"/>
      <c r="D9" s="133"/>
      <c r="E9" s="133"/>
      <c r="F9" s="103"/>
      <c r="G9" s="103"/>
      <c r="H9" s="103"/>
    </row>
    <row r="10" spans="1:8" ht="22.5" customHeight="1">
      <c r="A10" s="99" t="s">
        <v>46</v>
      </c>
      <c r="B10" s="102"/>
      <c r="C10" s="102"/>
      <c r="D10" s="102"/>
      <c r="E10" s="102"/>
      <c r="F10" s="100">
        <f>+F11+F12</f>
        <v>8073995.52</v>
      </c>
      <c r="G10" s="100">
        <f>+G11+G12</f>
        <v>7143765.25</v>
      </c>
      <c r="H10" s="100">
        <f>+H11+H12</f>
        <v>7322359</v>
      </c>
    </row>
    <row r="11" spans="1:10" ht="22.5" customHeight="1">
      <c r="A11" s="135" t="s">
        <v>1</v>
      </c>
      <c r="B11" s="132"/>
      <c r="C11" s="132"/>
      <c r="D11" s="132"/>
      <c r="E11" s="136"/>
      <c r="F11" s="103">
        <v>8073995.52</v>
      </c>
      <c r="G11" s="103">
        <v>7143765.25</v>
      </c>
      <c r="H11" s="84">
        <v>7322359</v>
      </c>
      <c r="I11" s="63"/>
      <c r="J11" s="63"/>
    </row>
    <row r="12" spans="1:10" ht="22.5" customHeight="1">
      <c r="A12" s="137" t="s">
        <v>53</v>
      </c>
      <c r="B12" s="133"/>
      <c r="C12" s="133"/>
      <c r="D12" s="133"/>
      <c r="E12" s="133"/>
      <c r="F12" s="83"/>
      <c r="G12" s="83"/>
      <c r="H12" s="84"/>
      <c r="I12" s="63"/>
      <c r="J12" s="63"/>
    </row>
    <row r="13" spans="1:10" ht="22.5" customHeight="1">
      <c r="A13" s="138" t="s">
        <v>2</v>
      </c>
      <c r="B13" s="129"/>
      <c r="C13" s="129"/>
      <c r="D13" s="129"/>
      <c r="E13" s="129"/>
      <c r="F13" s="101">
        <f>+F7-F10</f>
        <v>-924991.0399999991</v>
      </c>
      <c r="G13" s="101">
        <f>+G7-G10</f>
        <v>-30600.25</v>
      </c>
      <c r="H13" s="101">
        <f>+H7-H10</f>
        <v>-31364.599999999627</v>
      </c>
      <c r="J13" s="63"/>
    </row>
    <row r="14" spans="1:8" ht="25.5" customHeight="1">
      <c r="A14" s="126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76"/>
      <c r="B15" s="77"/>
      <c r="C15" s="77"/>
      <c r="D15" s="78"/>
      <c r="E15" s="79"/>
      <c r="F15" s="80" t="s">
        <v>69</v>
      </c>
      <c r="G15" s="80" t="s">
        <v>64</v>
      </c>
      <c r="H15" s="81" t="s">
        <v>60</v>
      </c>
      <c r="J15" s="63"/>
    </row>
    <row r="16" spans="1:10" ht="30.75" customHeight="1">
      <c r="A16" s="141" t="s">
        <v>54</v>
      </c>
      <c r="B16" s="142"/>
      <c r="C16" s="142"/>
      <c r="D16" s="142"/>
      <c r="E16" s="143"/>
      <c r="F16" s="104">
        <v>924991</v>
      </c>
      <c r="G16" s="104">
        <v>30600</v>
      </c>
      <c r="H16" s="105">
        <v>31365</v>
      </c>
      <c r="J16" s="63"/>
    </row>
    <row r="17" spans="1:10" ht="34.5" customHeight="1">
      <c r="A17" s="144" t="s">
        <v>55</v>
      </c>
      <c r="B17" s="145"/>
      <c r="C17" s="145"/>
      <c r="D17" s="145"/>
      <c r="E17" s="146"/>
      <c r="F17" s="106">
        <v>924991</v>
      </c>
      <c r="G17" s="106">
        <v>30600</v>
      </c>
      <c r="H17" s="101">
        <v>31365</v>
      </c>
      <c r="J17" s="63"/>
    </row>
    <row r="18" spans="1:10" s="68" customFormat="1" ht="25.5" customHeight="1">
      <c r="A18" s="149"/>
      <c r="B18" s="139"/>
      <c r="C18" s="139"/>
      <c r="D18" s="139"/>
      <c r="E18" s="139"/>
      <c r="F18" s="140"/>
      <c r="G18" s="140"/>
      <c r="H18" s="140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69</v>
      </c>
      <c r="G19" s="80" t="s">
        <v>64</v>
      </c>
      <c r="H19" s="81" t="s">
        <v>60</v>
      </c>
      <c r="J19" s="107"/>
      <c r="K19" s="107"/>
    </row>
    <row r="20" spans="1:10" s="68" customFormat="1" ht="22.5" customHeight="1">
      <c r="A20" s="131" t="s">
        <v>3</v>
      </c>
      <c r="B20" s="132"/>
      <c r="C20" s="132"/>
      <c r="D20" s="132"/>
      <c r="E20" s="132"/>
      <c r="F20" s="83"/>
      <c r="G20" s="83"/>
      <c r="H20" s="83"/>
      <c r="J20" s="107"/>
    </row>
    <row r="21" spans="1:8" s="68" customFormat="1" ht="33.75" customHeight="1">
      <c r="A21" s="131" t="s">
        <v>4</v>
      </c>
      <c r="B21" s="132"/>
      <c r="C21" s="132"/>
      <c r="D21" s="132"/>
      <c r="E21" s="132"/>
      <c r="F21" s="83"/>
      <c r="G21" s="83"/>
      <c r="H21" s="83"/>
    </row>
    <row r="22" spans="1:11" s="68" customFormat="1" ht="22.5" customHeight="1">
      <c r="A22" s="138" t="s">
        <v>5</v>
      </c>
      <c r="B22" s="129"/>
      <c r="C22" s="129"/>
      <c r="D22" s="129"/>
      <c r="E22" s="129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49"/>
      <c r="B23" s="139"/>
      <c r="C23" s="139"/>
      <c r="D23" s="139"/>
      <c r="E23" s="139"/>
      <c r="F23" s="140"/>
      <c r="G23" s="140"/>
      <c r="H23" s="140"/>
    </row>
    <row r="24" spans="1:8" s="68" customFormat="1" ht="22.5" customHeight="1">
      <c r="A24" s="135" t="s">
        <v>6</v>
      </c>
      <c r="B24" s="132"/>
      <c r="C24" s="132"/>
      <c r="D24" s="132"/>
      <c r="E24" s="132"/>
      <c r="F24" s="83" t="str">
        <f>IF((F13+F17+F22)&lt;&gt;0,"NESLAGANJE ZBROJA",(F13+F17+F22))</f>
        <v>NESLAGANJE ZBROJA</v>
      </c>
      <c r="G24" s="83" t="str">
        <f>IF((G13+G17+G22)&lt;&gt;0,"NESLAGANJE ZBROJA",(G13+G17+G22))</f>
        <v>NESLAGANJE ZBROJA</v>
      </c>
      <c r="H24" s="83" t="str">
        <f>IF((H13+H17+H22)&lt;&gt;0,"NESLAGANJE ZBROJA",(H13+H17+H22))</f>
        <v>NESLAGANJE ZBROJA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47" t="s">
        <v>56</v>
      </c>
      <c r="B26" s="148"/>
      <c r="C26" s="148"/>
      <c r="D26" s="148"/>
      <c r="E26" s="148"/>
      <c r="F26" s="148"/>
      <c r="G26" s="148"/>
      <c r="H26" s="148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16">
      <selection activeCell="E32" sqref="E32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6" t="s">
        <v>7</v>
      </c>
      <c r="B1" s="126"/>
      <c r="C1" s="126"/>
      <c r="D1" s="126"/>
      <c r="E1" s="126"/>
      <c r="F1" s="126"/>
      <c r="G1" s="126"/>
      <c r="H1" s="126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53" t="s">
        <v>67</v>
      </c>
      <c r="C3" s="154"/>
      <c r="D3" s="154"/>
      <c r="E3" s="154"/>
      <c r="F3" s="154"/>
      <c r="G3" s="154"/>
      <c r="H3" s="155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51</v>
      </c>
      <c r="H4" s="21" t="s">
        <v>17</v>
      </c>
    </row>
    <row r="5" spans="1:8" s="1" customFormat="1" ht="12.75">
      <c r="A5" s="3">
        <v>636</v>
      </c>
      <c r="B5" s="4"/>
      <c r="C5" s="5"/>
      <c r="D5" s="6"/>
      <c r="E5" s="123">
        <v>6171996</v>
      </c>
      <c r="F5" s="7"/>
      <c r="G5" s="8"/>
      <c r="H5" s="9"/>
    </row>
    <row r="6" spans="1:8" s="1" customFormat="1" ht="12.75">
      <c r="A6" s="22">
        <v>638</v>
      </c>
      <c r="B6" s="23"/>
      <c r="C6" s="24"/>
      <c r="D6" s="24"/>
      <c r="E6" s="124">
        <v>175313.06</v>
      </c>
      <c r="F6" s="24"/>
      <c r="G6" s="25"/>
      <c r="H6" s="26"/>
    </row>
    <row r="7" spans="1:8" s="1" customFormat="1" ht="12.75">
      <c r="A7" s="22">
        <v>639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652</v>
      </c>
      <c r="B8" s="23"/>
      <c r="C8" s="24"/>
      <c r="D8" s="24">
        <v>1000</v>
      </c>
      <c r="E8" s="24"/>
      <c r="F8" s="24"/>
      <c r="G8" s="25"/>
      <c r="H8" s="26"/>
    </row>
    <row r="9" spans="1:8" s="1" customFormat="1" ht="12.75">
      <c r="A9" s="22">
        <v>661</v>
      </c>
      <c r="B9" s="23"/>
      <c r="C9" s="24">
        <v>31000</v>
      </c>
      <c r="D9" s="24"/>
      <c r="E9" s="24"/>
      <c r="F9" s="24"/>
      <c r="G9" s="25"/>
      <c r="H9" s="26"/>
    </row>
    <row r="10" spans="1:8" s="1" customFormat="1" ht="12.75">
      <c r="A10" s="22">
        <v>663</v>
      </c>
      <c r="B10" s="23"/>
      <c r="C10" s="24"/>
      <c r="D10" s="24"/>
      <c r="E10" s="24"/>
      <c r="F10" s="24">
        <v>2000</v>
      </c>
      <c r="G10" s="25"/>
      <c r="H10" s="26"/>
    </row>
    <row r="11" spans="1:8" s="1" customFormat="1" ht="12.75">
      <c r="A11" s="22">
        <v>671</v>
      </c>
      <c r="B11" s="23">
        <v>136257</v>
      </c>
      <c r="C11" s="24"/>
      <c r="D11" s="24">
        <v>631438.42</v>
      </c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>
        <v>30000</v>
      </c>
      <c r="D12" s="24"/>
      <c r="E12" s="24">
        <v>894991.04</v>
      </c>
      <c r="F12" s="24"/>
      <c r="G12" s="25"/>
      <c r="H12" s="26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18</v>
      </c>
      <c r="B14" s="33">
        <f>SUM(B5:B13)</f>
        <v>136257</v>
      </c>
      <c r="C14" s="34">
        <f>SUM(C5:C13)</f>
        <v>61000</v>
      </c>
      <c r="D14" s="35">
        <f>SUM(D5:D13)</f>
        <v>632438.42</v>
      </c>
      <c r="E14" s="34">
        <f>SUM(E5:E13)</f>
        <v>7242300.1</v>
      </c>
      <c r="F14" s="35">
        <f>SUM(F5:F13)</f>
        <v>2000</v>
      </c>
      <c r="G14" s="34">
        <v>0</v>
      </c>
      <c r="H14" s="36">
        <v>0</v>
      </c>
    </row>
    <row r="15" spans="1:8" s="1" customFormat="1" ht="28.5" customHeight="1" thickBot="1">
      <c r="A15" s="32" t="s">
        <v>65</v>
      </c>
      <c r="B15" s="150">
        <f>B14+C14+D14+E14+F14+G14+H14</f>
        <v>8073995.52</v>
      </c>
      <c r="C15" s="151"/>
      <c r="D15" s="151"/>
      <c r="E15" s="151"/>
      <c r="F15" s="151"/>
      <c r="G15" s="151"/>
      <c r="H15" s="152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95" t="s">
        <v>9</v>
      </c>
      <c r="B17" s="153" t="s">
        <v>57</v>
      </c>
      <c r="C17" s="154"/>
      <c r="D17" s="154"/>
      <c r="E17" s="154"/>
      <c r="F17" s="154"/>
      <c r="G17" s="154"/>
      <c r="H17" s="155"/>
    </row>
    <row r="18" spans="1:8" ht="90" thickBot="1">
      <c r="A18" s="96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51</v>
      </c>
      <c r="H18" s="21" t="s">
        <v>17</v>
      </c>
    </row>
    <row r="19" spans="1:8" ht="12.75">
      <c r="A19" s="3">
        <v>636</v>
      </c>
      <c r="B19" s="4"/>
      <c r="C19" s="5"/>
      <c r="D19" s="6"/>
      <c r="E19" s="123">
        <v>6295435.92</v>
      </c>
      <c r="F19" s="7"/>
      <c r="G19" s="8"/>
      <c r="H19" s="9"/>
    </row>
    <row r="20" spans="1:8" ht="12.75">
      <c r="A20" s="22">
        <v>638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639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652</v>
      </c>
      <c r="B22" s="23"/>
      <c r="C22" s="24"/>
      <c r="D22" s="24">
        <v>1020</v>
      </c>
      <c r="E22" s="24"/>
      <c r="F22" s="24"/>
      <c r="G22" s="25"/>
      <c r="H22" s="26"/>
    </row>
    <row r="23" spans="1:8" ht="12.75">
      <c r="A23" s="22">
        <v>661</v>
      </c>
      <c r="B23" s="23"/>
      <c r="C23" s="24">
        <v>31620</v>
      </c>
      <c r="D23" s="24"/>
      <c r="E23" s="24"/>
      <c r="F23" s="24"/>
      <c r="G23" s="25"/>
      <c r="H23" s="26"/>
    </row>
    <row r="24" spans="1:8" ht="12.75">
      <c r="A24" s="22">
        <v>663</v>
      </c>
      <c r="B24" s="23"/>
      <c r="C24" s="24"/>
      <c r="D24" s="24"/>
      <c r="E24" s="24"/>
      <c r="F24" s="24">
        <v>2040</v>
      </c>
      <c r="G24" s="25"/>
      <c r="H24" s="26"/>
    </row>
    <row r="25" spans="1:8" ht="12.75">
      <c r="A25" s="22">
        <v>671</v>
      </c>
      <c r="B25" s="23">
        <v>138982.14</v>
      </c>
      <c r="C25" s="24"/>
      <c r="D25" s="24">
        <v>644067.19</v>
      </c>
      <c r="E25" s="24"/>
      <c r="F25" s="24"/>
      <c r="G25" s="25"/>
      <c r="H25" s="26"/>
    </row>
    <row r="26" spans="1:8" ht="13.5" thickBot="1">
      <c r="A26" s="22">
        <v>922</v>
      </c>
      <c r="B26" s="23"/>
      <c r="C26" s="24">
        <v>30600</v>
      </c>
      <c r="D26" s="24"/>
      <c r="E26" s="24"/>
      <c r="F26" s="24"/>
      <c r="G26" s="25"/>
      <c r="H26" s="26"/>
    </row>
    <row r="27" spans="1:8" s="1" customFormat="1" ht="30" customHeight="1" thickBot="1">
      <c r="A27" s="32" t="s">
        <v>18</v>
      </c>
      <c r="B27" s="33">
        <f>SUM(B19:B26)</f>
        <v>138982.14</v>
      </c>
      <c r="C27" s="34">
        <f>SUM(C19:C26)</f>
        <v>62220</v>
      </c>
      <c r="D27" s="35">
        <f>SUM(D19:D26)</f>
        <v>645087.19</v>
      </c>
      <c r="E27" s="34">
        <f>SUM(E19:E26)</f>
        <v>6295435.92</v>
      </c>
      <c r="F27" s="35">
        <f>SUM(F19:F26)</f>
        <v>2040</v>
      </c>
      <c r="G27" s="34">
        <v>0</v>
      </c>
      <c r="H27" s="36">
        <v>0</v>
      </c>
    </row>
    <row r="28" spans="1:8" s="1" customFormat="1" ht="28.5" customHeight="1" thickBot="1">
      <c r="A28" s="32" t="s">
        <v>58</v>
      </c>
      <c r="B28" s="150">
        <f>B27+C27+D27+E27+F27+G27+H27</f>
        <v>7143765.25</v>
      </c>
      <c r="C28" s="151"/>
      <c r="D28" s="151"/>
      <c r="E28" s="151"/>
      <c r="F28" s="151"/>
      <c r="G28" s="151"/>
      <c r="H28" s="152"/>
    </row>
    <row r="29" spans="4:5" ht="13.5" thickBot="1">
      <c r="D29" s="39"/>
      <c r="E29" s="40"/>
    </row>
    <row r="30" spans="1:8" ht="26.25" thickBot="1">
      <c r="A30" s="95" t="s">
        <v>9</v>
      </c>
      <c r="B30" s="153" t="s">
        <v>61</v>
      </c>
      <c r="C30" s="154"/>
      <c r="D30" s="154"/>
      <c r="E30" s="154"/>
      <c r="F30" s="154"/>
      <c r="G30" s="154"/>
      <c r="H30" s="155"/>
    </row>
    <row r="31" spans="1:8" ht="90" thickBot="1">
      <c r="A31" s="96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51</v>
      </c>
      <c r="H31" s="21" t="s">
        <v>17</v>
      </c>
    </row>
    <row r="32" spans="1:8" ht="12.75">
      <c r="A32" s="3">
        <v>636</v>
      </c>
      <c r="B32" s="4"/>
      <c r="C32" s="5"/>
      <c r="D32" s="6"/>
      <c r="E32" s="123">
        <v>6452821.82</v>
      </c>
      <c r="F32" s="7"/>
      <c r="G32" s="8"/>
      <c r="H32" s="9"/>
    </row>
    <row r="33" spans="1:8" ht="12.75">
      <c r="A33" s="22">
        <v>638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639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652</v>
      </c>
      <c r="B35" s="23"/>
      <c r="C35" s="24"/>
      <c r="D35" s="24">
        <v>1045</v>
      </c>
      <c r="E35" s="24"/>
      <c r="F35" s="24"/>
      <c r="G35" s="25"/>
      <c r="H35" s="26"/>
    </row>
    <row r="36" spans="1:8" ht="12.75">
      <c r="A36" s="22">
        <v>661</v>
      </c>
      <c r="B36" s="23"/>
      <c r="C36" s="24">
        <v>32410.5</v>
      </c>
      <c r="D36" s="24"/>
      <c r="E36" s="24"/>
      <c r="F36" s="24"/>
      <c r="G36" s="25"/>
      <c r="H36" s="26"/>
    </row>
    <row r="37" spans="1:8" ht="13.5" customHeight="1">
      <c r="A37" s="22">
        <v>663</v>
      </c>
      <c r="B37" s="23"/>
      <c r="C37" s="24"/>
      <c r="D37" s="24"/>
      <c r="E37" s="24"/>
      <c r="F37" s="24">
        <v>2091</v>
      </c>
      <c r="G37" s="25"/>
      <c r="H37" s="26"/>
    </row>
    <row r="38" spans="1:8" ht="13.5" customHeight="1">
      <c r="A38" s="22">
        <v>671</v>
      </c>
      <c r="B38" s="23">
        <v>142456.7</v>
      </c>
      <c r="C38" s="24"/>
      <c r="D38" s="24">
        <v>660168.88</v>
      </c>
      <c r="E38" s="24"/>
      <c r="F38" s="24"/>
      <c r="G38" s="25"/>
      <c r="H38" s="26"/>
    </row>
    <row r="39" spans="1:8" ht="13.5" customHeight="1" thickBot="1">
      <c r="A39" s="22">
        <v>922</v>
      </c>
      <c r="B39" s="23"/>
      <c r="C39" s="24">
        <v>31365</v>
      </c>
      <c r="D39" s="24"/>
      <c r="E39" s="24"/>
      <c r="F39" s="24"/>
      <c r="G39" s="25"/>
      <c r="H39" s="26"/>
    </row>
    <row r="40" spans="1:8" s="1" customFormat="1" ht="30" customHeight="1" thickBot="1">
      <c r="A40" s="32" t="s">
        <v>18</v>
      </c>
      <c r="B40" s="33">
        <f>SUM(B32:B39)</f>
        <v>142456.7</v>
      </c>
      <c r="C40" s="34">
        <f>SUM(C32:C39)</f>
        <v>63775.5</v>
      </c>
      <c r="D40" s="35">
        <f>SUM(D32:D39)</f>
        <v>661213.88</v>
      </c>
      <c r="E40" s="34">
        <f>SUM(E32:E39)</f>
        <v>6452821.82</v>
      </c>
      <c r="F40" s="35">
        <f>SUM(F32:F39)</f>
        <v>2091</v>
      </c>
      <c r="G40" s="34">
        <v>0</v>
      </c>
      <c r="H40" s="36">
        <v>0</v>
      </c>
    </row>
    <row r="41" spans="1:8" s="1" customFormat="1" ht="28.5" customHeight="1" thickBot="1">
      <c r="A41" s="32" t="s">
        <v>62</v>
      </c>
      <c r="B41" s="150">
        <f>B40+C40+D40+E40+F40+G40+H40</f>
        <v>7322358.9</v>
      </c>
      <c r="C41" s="151"/>
      <c r="D41" s="151"/>
      <c r="E41" s="151"/>
      <c r="F41" s="151"/>
      <c r="G41" s="151"/>
      <c r="H41" s="152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4"/>
      <c r="C126" s="14"/>
      <c r="D126" s="14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56"/>
      <c r="B153" s="157"/>
      <c r="C153" s="157"/>
      <c r="D153" s="157"/>
      <c r="E153" s="157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3"/>
    </row>
    <row r="157" spans="1:5" ht="12.75">
      <c r="A157" s="41"/>
      <c r="B157" s="41"/>
      <c r="C157" s="41"/>
      <c r="D157" s="71"/>
      <c r="E157" s="13"/>
    </row>
    <row r="158" spans="1:5" ht="17.25" customHeight="1">
      <c r="A158" s="41"/>
      <c r="B158" s="41"/>
      <c r="C158" s="41"/>
      <c r="D158" s="71"/>
      <c r="E158" s="13"/>
    </row>
    <row r="159" spans="1:5" ht="13.5" customHeight="1">
      <c r="A159" s="41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3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13">
      <selection activeCell="L75" sqref="L75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12.140625" style="2" customWidth="1"/>
    <col min="4" max="4" width="11.421875" style="2" bestFit="1" customWidth="1"/>
    <col min="5" max="5" width="11.57421875" style="2" customWidth="1"/>
    <col min="6" max="6" width="11.28125" style="2" customWidth="1"/>
    <col min="7" max="7" width="11.421875" style="2" customWidth="1"/>
    <col min="8" max="8" width="8.7109375" style="2" customWidth="1"/>
    <col min="9" max="9" width="14.28125" style="2" customWidth="1"/>
    <col min="10" max="10" width="10.00390625" style="2" bestFit="1" customWidth="1"/>
    <col min="11" max="11" width="12.28125" style="2" customWidth="1"/>
    <col min="12" max="12" width="12.28125" style="2" bestFit="1" customWidth="1"/>
    <col min="13" max="16384" width="11.421875" style="10" customWidth="1"/>
  </cols>
  <sheetData>
    <row r="1" spans="1:12" ht="24" customHeight="1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3" customFormat="1" ht="67.5">
      <c r="A2" s="11" t="s">
        <v>20</v>
      </c>
      <c r="B2" s="11" t="s">
        <v>21</v>
      </c>
      <c r="C2" s="12" t="s">
        <v>66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59</v>
      </c>
      <c r="L2" s="12" t="s">
        <v>63</v>
      </c>
    </row>
    <row r="3" spans="1:12" ht="12.75">
      <c r="A3" s="87"/>
      <c r="B3" s="16"/>
      <c r="C3" s="111"/>
      <c r="D3" s="111"/>
      <c r="E3" s="111"/>
      <c r="F3" s="111"/>
      <c r="G3" s="111"/>
      <c r="H3" s="111"/>
      <c r="I3" s="111"/>
      <c r="J3" s="111"/>
      <c r="K3" s="111"/>
      <c r="L3" s="10"/>
    </row>
    <row r="4" spans="1:11" s="13" customFormat="1" ht="12.75">
      <c r="A4" s="87"/>
      <c r="B4" s="89" t="s">
        <v>44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1:12" ht="12.75">
      <c r="A5" s="87"/>
      <c r="B5" s="16"/>
      <c r="C5" s="111"/>
      <c r="D5" s="111"/>
      <c r="E5" s="111"/>
      <c r="F5" s="111"/>
      <c r="G5" s="111"/>
      <c r="H5" s="111"/>
      <c r="I5" s="111"/>
      <c r="J5" s="111"/>
      <c r="K5" s="111"/>
      <c r="L5" s="10"/>
    </row>
    <row r="6" spans="1:11" s="13" customFormat="1" ht="12.75">
      <c r="A6" s="87"/>
      <c r="B6" s="90" t="s">
        <v>48</v>
      </c>
      <c r="C6" s="112"/>
      <c r="D6" s="112"/>
      <c r="E6" s="112"/>
      <c r="F6" s="112"/>
      <c r="G6" s="112"/>
      <c r="H6" s="112"/>
      <c r="I6" s="112"/>
      <c r="J6" s="112"/>
      <c r="K6" s="112"/>
    </row>
    <row r="7" spans="1:11" s="13" customFormat="1" ht="12.75" customHeight="1">
      <c r="A7" s="98" t="s">
        <v>47</v>
      </c>
      <c r="B7" s="90" t="s">
        <v>70</v>
      </c>
      <c r="C7" s="113" t="s">
        <v>71</v>
      </c>
      <c r="D7" s="112"/>
      <c r="E7" s="112"/>
      <c r="F7" s="112"/>
      <c r="G7" s="112"/>
      <c r="H7" s="112"/>
      <c r="I7" s="112"/>
      <c r="J7" s="112"/>
      <c r="K7" s="112"/>
    </row>
    <row r="8" spans="1:12" s="13" customFormat="1" ht="12.75">
      <c r="A8" s="87">
        <v>3</v>
      </c>
      <c r="B8" s="90" t="s">
        <v>23</v>
      </c>
      <c r="C8" s="115">
        <f>SUM(D8:J8)</f>
        <v>631438.42</v>
      </c>
      <c r="D8" s="115"/>
      <c r="E8" s="115"/>
      <c r="F8" s="115">
        <f>SUM(F13)</f>
        <v>631438.42</v>
      </c>
      <c r="G8" s="115"/>
      <c r="H8" s="115"/>
      <c r="I8" s="115"/>
      <c r="J8" s="115"/>
      <c r="K8" s="115">
        <f>C8+(C8*0.02)</f>
        <v>644067.1884000001</v>
      </c>
      <c r="L8" s="115">
        <v>660168.88</v>
      </c>
    </row>
    <row r="9" spans="1:12" s="13" customFormat="1" ht="12.75">
      <c r="A9" s="87">
        <v>31</v>
      </c>
      <c r="B9" s="90" t="s">
        <v>24</v>
      </c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12" ht="12.75">
      <c r="A10" s="86">
        <v>311</v>
      </c>
      <c r="B10" s="16" t="s">
        <v>25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2" ht="12.75">
      <c r="A11" s="86">
        <v>312</v>
      </c>
      <c r="B11" s="16" t="s">
        <v>26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1:12" ht="12.75">
      <c r="A12" s="86">
        <v>313</v>
      </c>
      <c r="B12" s="16" t="s">
        <v>27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</row>
    <row r="13" spans="1:12" s="13" customFormat="1" ht="12.75">
      <c r="A13" s="87">
        <v>32</v>
      </c>
      <c r="B13" s="90" t="s">
        <v>28</v>
      </c>
      <c r="C13" s="115">
        <f>SUM(C14:C17)</f>
        <v>631438.42</v>
      </c>
      <c r="D13" s="115"/>
      <c r="E13" s="115"/>
      <c r="F13" s="115">
        <f>SUM(F14:F17)</f>
        <v>631438.42</v>
      </c>
      <c r="G13" s="115"/>
      <c r="H13" s="115"/>
      <c r="I13" s="115"/>
      <c r="J13" s="115"/>
      <c r="K13" s="115"/>
      <c r="L13" s="116"/>
    </row>
    <row r="14" spans="1:12" ht="12.75">
      <c r="A14" s="86">
        <v>321</v>
      </c>
      <c r="B14" s="16" t="s">
        <v>29</v>
      </c>
      <c r="C14" s="117">
        <f>SUM(D14:J14)</f>
        <v>161238.42</v>
      </c>
      <c r="D14" s="117"/>
      <c r="E14" s="117"/>
      <c r="F14" s="117">
        <v>161238.42</v>
      </c>
      <c r="G14" s="117"/>
      <c r="H14" s="117"/>
      <c r="I14" s="117"/>
      <c r="J14" s="117"/>
      <c r="K14" s="117"/>
      <c r="L14" s="118"/>
    </row>
    <row r="15" spans="1:12" ht="12.75">
      <c r="A15" s="86">
        <v>322</v>
      </c>
      <c r="B15" s="16" t="s">
        <v>30</v>
      </c>
      <c r="C15" s="117">
        <f>SUM(D15:J15)</f>
        <v>289000</v>
      </c>
      <c r="D15" s="117"/>
      <c r="E15" s="117"/>
      <c r="F15" s="117">
        <v>289000</v>
      </c>
      <c r="G15" s="117"/>
      <c r="H15" s="117"/>
      <c r="I15" s="117"/>
      <c r="J15" s="117"/>
      <c r="K15" s="117"/>
      <c r="L15" s="118"/>
    </row>
    <row r="16" spans="1:12" ht="12.75">
      <c r="A16" s="86">
        <v>323</v>
      </c>
      <c r="B16" s="16" t="s">
        <v>31</v>
      </c>
      <c r="C16" s="117">
        <f>SUM(D16:J16)</f>
        <v>167350</v>
      </c>
      <c r="D16" s="117"/>
      <c r="E16" s="117"/>
      <c r="F16" s="117">
        <v>167350</v>
      </c>
      <c r="G16" s="117"/>
      <c r="H16" s="117"/>
      <c r="I16" s="117"/>
      <c r="J16" s="117"/>
      <c r="K16" s="117"/>
      <c r="L16" s="118"/>
    </row>
    <row r="17" spans="1:12" ht="12.75">
      <c r="A17" s="86">
        <v>329</v>
      </c>
      <c r="B17" s="16" t="s">
        <v>32</v>
      </c>
      <c r="C17" s="117">
        <f>SUM(D17:J17)</f>
        <v>13850</v>
      </c>
      <c r="D17" s="117"/>
      <c r="E17" s="117"/>
      <c r="F17" s="117">
        <v>13850</v>
      </c>
      <c r="G17" s="117"/>
      <c r="H17" s="117"/>
      <c r="I17" s="117"/>
      <c r="J17" s="117"/>
      <c r="K17" s="117"/>
      <c r="L17" s="118"/>
    </row>
    <row r="18" spans="1:11" s="13" customFormat="1" ht="12.75">
      <c r="A18" s="87">
        <v>34</v>
      </c>
      <c r="B18" s="90" t="s">
        <v>33</v>
      </c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2" ht="12.75">
      <c r="A19" s="86">
        <v>343</v>
      </c>
      <c r="B19" s="16" t="s">
        <v>34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0"/>
    </row>
    <row r="20" spans="1:11" s="13" customFormat="1" ht="25.5">
      <c r="A20" s="87">
        <v>4</v>
      </c>
      <c r="B20" s="90" t="s">
        <v>38</v>
      </c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s="13" customFormat="1" ht="25.5">
      <c r="A21" s="87">
        <v>42</v>
      </c>
      <c r="B21" s="90" t="s">
        <v>39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2" ht="12.75">
      <c r="A22" s="86">
        <v>422</v>
      </c>
      <c r="B22" s="16" t="s">
        <v>37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0"/>
    </row>
    <row r="23" spans="1:12" ht="25.5">
      <c r="A23" s="86">
        <v>424</v>
      </c>
      <c r="B23" s="16" t="s">
        <v>41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0"/>
    </row>
    <row r="24" spans="1:12" ht="12.75">
      <c r="A24" s="87"/>
      <c r="B24" s="16"/>
      <c r="C24" s="111"/>
      <c r="D24" s="111"/>
      <c r="E24" s="111"/>
      <c r="F24" s="111"/>
      <c r="G24" s="111"/>
      <c r="H24" s="111"/>
      <c r="I24" s="111"/>
      <c r="J24" s="111"/>
      <c r="K24" s="111"/>
      <c r="L24" s="10"/>
    </row>
    <row r="25" spans="1:11" s="13" customFormat="1" ht="12.75" customHeight="1">
      <c r="A25" s="98" t="s">
        <v>47</v>
      </c>
      <c r="B25" s="90" t="s">
        <v>49</v>
      </c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s="13" customFormat="1" ht="12.75">
      <c r="A26" s="87">
        <v>3</v>
      </c>
      <c r="B26" s="90" t="s">
        <v>23</v>
      </c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s="13" customFormat="1" ht="12.75">
      <c r="A27" s="87">
        <v>32</v>
      </c>
      <c r="B27" s="90" t="s">
        <v>28</v>
      </c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2" ht="12.75">
      <c r="A28" s="86">
        <v>321</v>
      </c>
      <c r="B28" s="16" t="s">
        <v>29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0"/>
    </row>
    <row r="29" spans="1:12" ht="12.75">
      <c r="A29" s="86">
        <v>322</v>
      </c>
      <c r="B29" s="16" t="s">
        <v>30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0"/>
    </row>
    <row r="30" spans="1:12" ht="12.75">
      <c r="A30" s="86">
        <v>323</v>
      </c>
      <c r="B30" s="16" t="s">
        <v>31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0"/>
    </row>
    <row r="31" spans="1:12" ht="12.75">
      <c r="A31" s="87"/>
      <c r="B31" s="16"/>
      <c r="C31" s="111"/>
      <c r="D31" s="111"/>
      <c r="E31" s="111"/>
      <c r="F31" s="111"/>
      <c r="G31" s="111"/>
      <c r="H31" s="111"/>
      <c r="I31" s="111"/>
      <c r="J31" s="111"/>
      <c r="K31" s="111"/>
      <c r="L31" s="10"/>
    </row>
    <row r="32" spans="1:11" s="13" customFormat="1" ht="12.75" customHeight="1">
      <c r="A32" s="98" t="s">
        <v>47</v>
      </c>
      <c r="B32" s="90" t="s">
        <v>73</v>
      </c>
      <c r="C32" s="113" t="s">
        <v>72</v>
      </c>
      <c r="D32" s="112"/>
      <c r="E32" s="112"/>
      <c r="F32" s="112"/>
      <c r="G32" s="112"/>
      <c r="H32" s="112"/>
      <c r="I32" s="112"/>
      <c r="J32" s="112"/>
      <c r="K32" s="112"/>
    </row>
    <row r="33" spans="1:12" s="13" customFormat="1" ht="12.75">
      <c r="A33" s="87">
        <v>3</v>
      </c>
      <c r="B33" s="90" t="s">
        <v>23</v>
      </c>
      <c r="C33" s="114">
        <f>SUM(C38,C34)</f>
        <v>6160200</v>
      </c>
      <c r="D33" s="114"/>
      <c r="E33" s="114"/>
      <c r="F33" s="114"/>
      <c r="G33" s="115">
        <v>6160200</v>
      </c>
      <c r="H33" s="114"/>
      <c r="I33" s="114"/>
      <c r="J33" s="114"/>
      <c r="K33" s="115">
        <v>6283404</v>
      </c>
      <c r="L33" s="116">
        <v>6440489.1</v>
      </c>
    </row>
    <row r="34" spans="1:11" s="13" customFormat="1" ht="12.75">
      <c r="A34" s="87">
        <v>31</v>
      </c>
      <c r="B34" s="90" t="s">
        <v>24</v>
      </c>
      <c r="C34" s="114">
        <f>SUM(C35:C37)</f>
        <v>6150000</v>
      </c>
      <c r="D34" s="114"/>
      <c r="E34" s="114"/>
      <c r="F34" s="114"/>
      <c r="G34" s="115">
        <v>6150000</v>
      </c>
      <c r="H34" s="114"/>
      <c r="I34" s="114"/>
      <c r="J34" s="114"/>
      <c r="K34" s="112"/>
    </row>
    <row r="35" spans="1:12" ht="12.75">
      <c r="A35" s="86">
        <v>311</v>
      </c>
      <c r="B35" s="16" t="s">
        <v>25</v>
      </c>
      <c r="C35" s="117">
        <f>SUM(G35)</f>
        <v>5200000</v>
      </c>
      <c r="D35" s="117"/>
      <c r="E35" s="117"/>
      <c r="F35" s="117"/>
      <c r="G35" s="117">
        <v>5200000</v>
      </c>
      <c r="H35" s="117"/>
      <c r="I35" s="117"/>
      <c r="J35" s="117"/>
      <c r="K35" s="117"/>
      <c r="L35" s="118"/>
    </row>
    <row r="36" spans="1:12" ht="12.75">
      <c r="A36" s="86">
        <v>312</v>
      </c>
      <c r="B36" s="16" t="s">
        <v>26</v>
      </c>
      <c r="C36" s="117">
        <v>130000</v>
      </c>
      <c r="D36" s="117"/>
      <c r="E36" s="117"/>
      <c r="F36" s="117"/>
      <c r="G36" s="117">
        <v>130000</v>
      </c>
      <c r="H36" s="117"/>
      <c r="I36" s="117"/>
      <c r="J36" s="117"/>
      <c r="K36" s="117"/>
      <c r="L36" s="118"/>
    </row>
    <row r="37" spans="1:12" ht="12.75">
      <c r="A37" s="86">
        <v>313</v>
      </c>
      <c r="B37" s="16" t="s">
        <v>27</v>
      </c>
      <c r="C37" s="117">
        <v>820000</v>
      </c>
      <c r="D37" s="117"/>
      <c r="E37" s="117"/>
      <c r="F37" s="117"/>
      <c r="G37" s="117">
        <v>820000</v>
      </c>
      <c r="H37" s="117"/>
      <c r="I37" s="117"/>
      <c r="J37" s="117"/>
      <c r="K37" s="117"/>
      <c r="L37" s="118"/>
    </row>
    <row r="38" spans="1:12" s="13" customFormat="1" ht="12.75">
      <c r="A38" s="87">
        <v>32</v>
      </c>
      <c r="B38" s="90" t="s">
        <v>28</v>
      </c>
      <c r="C38" s="115">
        <f>SUM(C39:C42)</f>
        <v>10200</v>
      </c>
      <c r="D38" s="115"/>
      <c r="E38" s="115"/>
      <c r="F38" s="115"/>
      <c r="G38" s="115">
        <f>SUM(G42)</f>
        <v>10200</v>
      </c>
      <c r="H38" s="115"/>
      <c r="I38" s="115"/>
      <c r="J38" s="115"/>
      <c r="K38" s="115"/>
      <c r="L38" s="116"/>
    </row>
    <row r="39" spans="1:12" ht="12.75">
      <c r="A39" s="86">
        <v>321</v>
      </c>
      <c r="B39" s="16" t="s">
        <v>29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2" ht="12.75">
      <c r="A40" s="86">
        <v>322</v>
      </c>
      <c r="B40" s="16" t="s">
        <v>30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</row>
    <row r="41" spans="1:12" ht="12.75">
      <c r="A41" s="86">
        <v>323</v>
      </c>
      <c r="B41" s="16" t="s">
        <v>31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</row>
    <row r="42" spans="1:12" ht="12.75">
      <c r="A42" s="86">
        <v>329</v>
      </c>
      <c r="B42" s="16" t="s">
        <v>32</v>
      </c>
      <c r="C42" s="117">
        <v>10200</v>
      </c>
      <c r="D42" s="117"/>
      <c r="E42" s="117"/>
      <c r="F42" s="117"/>
      <c r="G42" s="117">
        <v>10200</v>
      </c>
      <c r="H42" s="117"/>
      <c r="I42" s="117"/>
      <c r="J42" s="117"/>
      <c r="K42" s="117"/>
      <c r="L42" s="118"/>
    </row>
    <row r="43" spans="1:12" s="13" customFormat="1" ht="12.75">
      <c r="A43" s="87">
        <v>34</v>
      </c>
      <c r="B43" s="90" t="s">
        <v>33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6"/>
    </row>
    <row r="44" spans="1:12" ht="12.75">
      <c r="A44" s="86">
        <v>343</v>
      </c>
      <c r="B44" s="16" t="s">
        <v>34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8"/>
    </row>
    <row r="45" spans="1:12" ht="12.75">
      <c r="A45" s="87"/>
      <c r="B45" s="16"/>
      <c r="C45" s="111"/>
      <c r="D45" s="111"/>
      <c r="E45" s="111"/>
      <c r="F45" s="111"/>
      <c r="G45" s="111"/>
      <c r="H45" s="111"/>
      <c r="I45" s="111"/>
      <c r="J45" s="111"/>
      <c r="K45" s="111"/>
      <c r="L45" s="10"/>
    </row>
    <row r="46" spans="1:11" s="13" customFormat="1" ht="12.75" customHeight="1">
      <c r="A46" s="98" t="s">
        <v>47</v>
      </c>
      <c r="B46" s="13" t="s">
        <v>74</v>
      </c>
      <c r="C46" s="113" t="s">
        <v>75</v>
      </c>
      <c r="D46" s="112"/>
      <c r="E46" s="112"/>
      <c r="F46" s="112"/>
      <c r="G46" s="112"/>
      <c r="H46" s="112"/>
      <c r="I46" s="112"/>
      <c r="J46" s="112"/>
      <c r="K46" s="112"/>
    </row>
    <row r="47" spans="1:12" s="13" customFormat="1" ht="12.75">
      <c r="A47" s="87">
        <v>3</v>
      </c>
      <c r="B47" s="90" t="s">
        <v>23</v>
      </c>
      <c r="C47" s="112">
        <v>136257</v>
      </c>
      <c r="D47" s="112">
        <v>136257</v>
      </c>
      <c r="E47" s="112"/>
      <c r="F47" s="112"/>
      <c r="G47" s="112"/>
      <c r="H47" s="112"/>
      <c r="I47" s="112"/>
      <c r="J47" s="112"/>
      <c r="K47" s="112">
        <v>138982.14</v>
      </c>
      <c r="L47" s="116">
        <v>142456.7</v>
      </c>
    </row>
    <row r="48" spans="1:11" s="13" customFormat="1" ht="12.75">
      <c r="A48" s="87">
        <v>31</v>
      </c>
      <c r="B48" s="90" t="s">
        <v>24</v>
      </c>
      <c r="C48" s="112">
        <v>121057</v>
      </c>
      <c r="D48" s="112">
        <v>121057</v>
      </c>
      <c r="E48" s="112"/>
      <c r="F48" s="112"/>
      <c r="G48" s="112"/>
      <c r="H48" s="112"/>
      <c r="I48" s="112"/>
      <c r="J48" s="112"/>
      <c r="K48" s="112"/>
    </row>
    <row r="49" spans="1:12" ht="12.75">
      <c r="A49" s="86">
        <v>311</v>
      </c>
      <c r="B49" s="16" t="s">
        <v>25</v>
      </c>
      <c r="C49" s="111">
        <v>96187</v>
      </c>
      <c r="D49" s="111">
        <v>96187</v>
      </c>
      <c r="E49" s="111"/>
      <c r="F49" s="111"/>
      <c r="G49" s="111"/>
      <c r="H49" s="111"/>
      <c r="I49" s="111"/>
      <c r="J49" s="111"/>
      <c r="K49" s="111"/>
      <c r="L49" s="10"/>
    </row>
    <row r="50" spans="1:12" ht="12.75">
      <c r="A50" s="86">
        <v>312</v>
      </c>
      <c r="B50" s="16" t="s">
        <v>26</v>
      </c>
      <c r="C50" s="111">
        <v>9000</v>
      </c>
      <c r="D50" s="111">
        <v>9000</v>
      </c>
      <c r="E50" s="111"/>
      <c r="F50" s="111"/>
      <c r="G50" s="111"/>
      <c r="H50" s="111"/>
      <c r="I50" s="111"/>
      <c r="J50" s="111"/>
      <c r="K50" s="111"/>
      <c r="L50" s="10"/>
    </row>
    <row r="51" spans="1:12" ht="12.75">
      <c r="A51" s="86">
        <v>313</v>
      </c>
      <c r="B51" s="16" t="s">
        <v>27</v>
      </c>
      <c r="C51" s="111">
        <v>15870</v>
      </c>
      <c r="D51" s="111">
        <v>15870</v>
      </c>
      <c r="E51" s="111"/>
      <c r="F51" s="111"/>
      <c r="G51" s="111"/>
      <c r="H51" s="111"/>
      <c r="I51" s="111"/>
      <c r="J51" s="111"/>
      <c r="K51" s="111"/>
      <c r="L51" s="10"/>
    </row>
    <row r="52" spans="1:11" s="13" customFormat="1" ht="12.75">
      <c r="A52" s="87">
        <v>32</v>
      </c>
      <c r="B52" s="90" t="s">
        <v>28</v>
      </c>
      <c r="C52" s="112">
        <v>15200</v>
      </c>
      <c r="D52" s="112">
        <v>15200</v>
      </c>
      <c r="E52" s="112"/>
      <c r="F52" s="112"/>
      <c r="G52" s="112"/>
      <c r="H52" s="112"/>
      <c r="I52" s="112"/>
      <c r="J52" s="112"/>
      <c r="K52" s="112"/>
    </row>
    <row r="53" spans="1:12" ht="12.75">
      <c r="A53" s="86">
        <v>321</v>
      </c>
      <c r="B53" s="16" t="s">
        <v>29</v>
      </c>
      <c r="C53" s="111">
        <v>15200</v>
      </c>
      <c r="D53" s="111">
        <v>15200</v>
      </c>
      <c r="E53" s="111"/>
      <c r="F53" s="111"/>
      <c r="G53" s="111"/>
      <c r="H53" s="111"/>
      <c r="I53" s="111"/>
      <c r="J53" s="111"/>
      <c r="K53" s="111"/>
      <c r="L53" s="10"/>
    </row>
    <row r="54" spans="1:12" ht="12.75">
      <c r="A54" s="86">
        <v>322</v>
      </c>
      <c r="B54" s="16" t="s">
        <v>30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0"/>
    </row>
    <row r="55" spans="1:12" ht="12.75">
      <c r="A55" s="86">
        <v>323</v>
      </c>
      <c r="B55" s="16" t="s">
        <v>31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0"/>
    </row>
    <row r="56" spans="1:12" ht="12.75">
      <c r="A56" s="86">
        <v>329</v>
      </c>
      <c r="B56" s="16" t="s">
        <v>32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0"/>
    </row>
    <row r="57" spans="1:11" s="13" customFormat="1" ht="12.75">
      <c r="A57" s="87">
        <v>34</v>
      </c>
      <c r="B57" s="90" t="s">
        <v>33</v>
      </c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2" ht="12.75">
      <c r="A58" s="86">
        <v>343</v>
      </c>
      <c r="B58" s="16" t="s">
        <v>34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0"/>
    </row>
    <row r="59" spans="1:12" ht="12.75">
      <c r="A59" s="87"/>
      <c r="B59" s="16"/>
      <c r="C59" s="111"/>
      <c r="D59" s="111"/>
      <c r="E59" s="111"/>
      <c r="F59" s="111"/>
      <c r="G59" s="111"/>
      <c r="H59" s="111"/>
      <c r="I59" s="111"/>
      <c r="J59" s="111"/>
      <c r="K59" s="111"/>
      <c r="L59" s="10"/>
    </row>
    <row r="60" spans="1:11" s="13" customFormat="1" ht="12.75" customHeight="1">
      <c r="A60" s="98" t="s">
        <v>47</v>
      </c>
      <c r="B60" s="90" t="s">
        <v>82</v>
      </c>
      <c r="C60" s="113"/>
      <c r="D60" s="112"/>
      <c r="E60" s="112"/>
      <c r="F60" s="112"/>
      <c r="G60" s="112"/>
      <c r="H60" s="112"/>
      <c r="I60" s="112"/>
      <c r="J60" s="112"/>
      <c r="K60" s="112"/>
    </row>
    <row r="61" spans="1:11" s="13" customFormat="1" ht="12.75">
      <c r="A61" s="87">
        <v>3</v>
      </c>
      <c r="B61" s="90" t="s">
        <v>23</v>
      </c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s="13" customFormat="1" ht="12.75">
      <c r="A62" s="87">
        <v>31</v>
      </c>
      <c r="B62" s="90" t="s">
        <v>24</v>
      </c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2" ht="12.75">
      <c r="A63" s="86">
        <v>311</v>
      </c>
      <c r="B63" s="16" t="s">
        <v>25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0"/>
    </row>
    <row r="64" spans="1:12" ht="12.75">
      <c r="A64" s="86">
        <v>312</v>
      </c>
      <c r="B64" s="16" t="s">
        <v>26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0"/>
    </row>
    <row r="65" spans="1:12" ht="12.75">
      <c r="A65" s="86">
        <v>313</v>
      </c>
      <c r="B65" s="16" t="s">
        <v>27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0"/>
    </row>
    <row r="66" spans="1:11" s="13" customFormat="1" ht="12.75">
      <c r="A66" s="87">
        <v>32</v>
      </c>
      <c r="B66" s="90" t="s">
        <v>28</v>
      </c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2" ht="12.75">
      <c r="A67" s="86">
        <v>321</v>
      </c>
      <c r="B67" s="16" t="s">
        <v>29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0"/>
    </row>
    <row r="68" spans="1:12" ht="12.75">
      <c r="A68" s="86">
        <v>322</v>
      </c>
      <c r="B68" s="16" t="s">
        <v>30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0"/>
    </row>
    <row r="69" spans="1:12" ht="12.75">
      <c r="A69" s="86">
        <v>323</v>
      </c>
      <c r="B69" s="16" t="s">
        <v>31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0"/>
    </row>
    <row r="70" spans="1:12" ht="12.75">
      <c r="A70" s="86">
        <v>329</v>
      </c>
      <c r="B70" s="16" t="s">
        <v>32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0"/>
    </row>
    <row r="71" spans="1:11" s="13" customFormat="1" ht="12.75">
      <c r="A71" s="87">
        <v>34</v>
      </c>
      <c r="B71" s="90" t="s">
        <v>33</v>
      </c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12" ht="12.75">
      <c r="A72" s="86">
        <v>343</v>
      </c>
      <c r="B72" s="16" t="s">
        <v>34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0"/>
    </row>
    <row r="73" spans="1:12" ht="12.75">
      <c r="A73" s="87"/>
      <c r="B73" s="16"/>
      <c r="C73" s="111"/>
      <c r="D73" s="111"/>
      <c r="E73" s="111"/>
      <c r="F73" s="111"/>
      <c r="G73" s="111"/>
      <c r="H73" s="111"/>
      <c r="I73" s="111"/>
      <c r="J73" s="111"/>
      <c r="K73" s="111"/>
      <c r="L73" s="10"/>
    </row>
    <row r="74" spans="1:11" s="13" customFormat="1" ht="12.75">
      <c r="A74" s="98" t="s">
        <v>47</v>
      </c>
      <c r="B74" s="90" t="s">
        <v>76</v>
      </c>
      <c r="C74" s="113" t="s">
        <v>77</v>
      </c>
      <c r="D74" s="112"/>
      <c r="E74" s="112"/>
      <c r="F74" s="112"/>
      <c r="G74" s="112"/>
      <c r="H74" s="112"/>
      <c r="I74" s="112"/>
      <c r="J74" s="112"/>
      <c r="K74" s="112"/>
    </row>
    <row r="75" spans="1:12" s="13" customFormat="1" ht="12.75">
      <c r="A75" s="87">
        <v>3</v>
      </c>
      <c r="B75" s="90" t="s">
        <v>23</v>
      </c>
      <c r="C75" s="112">
        <f>SUM(C76,C80,C88)</f>
        <v>75796</v>
      </c>
      <c r="D75" s="112"/>
      <c r="E75" s="112">
        <f>SUM(E80,E88)</f>
        <v>61000</v>
      </c>
      <c r="F75" s="112">
        <f>SUM(F80)</f>
        <v>1000</v>
      </c>
      <c r="G75" s="112">
        <f>SUM(G88,G80,G76)</f>
        <v>11796</v>
      </c>
      <c r="H75" s="114">
        <v>2000</v>
      </c>
      <c r="I75" s="112"/>
      <c r="J75" s="112"/>
      <c r="K75" s="112">
        <v>77311.92</v>
      </c>
      <c r="L75" s="116">
        <v>79244.72</v>
      </c>
    </row>
    <row r="76" spans="1:11" s="13" customFormat="1" ht="12.75">
      <c r="A76" s="87">
        <v>31</v>
      </c>
      <c r="B76" s="90" t="s">
        <v>24</v>
      </c>
      <c r="C76" s="112">
        <f>SUM(D76:G76)</f>
        <v>1296</v>
      </c>
      <c r="D76" s="112"/>
      <c r="E76" s="112"/>
      <c r="F76" s="112"/>
      <c r="G76" s="112">
        <f>SUM(G77:G79)</f>
        <v>1296</v>
      </c>
      <c r="H76" s="112"/>
      <c r="I76" s="112"/>
      <c r="J76" s="112"/>
      <c r="K76" s="112"/>
    </row>
    <row r="77" spans="1:12" ht="12.75">
      <c r="A77" s="86">
        <v>311</v>
      </c>
      <c r="B77" s="16" t="s">
        <v>25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0"/>
    </row>
    <row r="78" spans="1:12" ht="12.75">
      <c r="A78" s="86">
        <v>312</v>
      </c>
      <c r="B78" s="16" t="s">
        <v>26</v>
      </c>
      <c r="C78" s="111"/>
      <c r="D78" s="111"/>
      <c r="E78" s="111"/>
      <c r="F78" s="111"/>
      <c r="G78" s="111">
        <v>1296</v>
      </c>
      <c r="H78" s="111"/>
      <c r="I78" s="111"/>
      <c r="J78" s="111"/>
      <c r="K78" s="111"/>
      <c r="L78" s="10"/>
    </row>
    <row r="79" spans="1:12" ht="12.75">
      <c r="A79" s="86">
        <v>313</v>
      </c>
      <c r="B79" s="16" t="s">
        <v>27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0"/>
    </row>
    <row r="80" spans="1:11" s="13" customFormat="1" ht="12.75">
      <c r="A80" s="87">
        <v>32</v>
      </c>
      <c r="B80" s="90" t="s">
        <v>28</v>
      </c>
      <c r="C80" s="112">
        <f>SUM(D80:H80)</f>
        <v>40500</v>
      </c>
      <c r="D80" s="112"/>
      <c r="E80" s="112">
        <f>SUM(E81:E84)</f>
        <v>30000</v>
      </c>
      <c r="F80" s="112">
        <f>SUM(F81:F84)</f>
        <v>1000</v>
      </c>
      <c r="G80" s="112">
        <f>SUM(G81:G84)</f>
        <v>8500</v>
      </c>
      <c r="H80" s="115">
        <f>SUM(H81:H84)</f>
        <v>1000</v>
      </c>
      <c r="I80" s="112"/>
      <c r="J80" s="112"/>
      <c r="K80" s="112"/>
    </row>
    <row r="81" spans="1:12" ht="12.75">
      <c r="A81" s="86">
        <v>321</v>
      </c>
      <c r="B81" s="16" t="s">
        <v>29</v>
      </c>
      <c r="C81" s="111"/>
      <c r="D81" s="111"/>
      <c r="E81" s="111">
        <v>5000</v>
      </c>
      <c r="F81" s="111"/>
      <c r="G81" s="111">
        <v>2000</v>
      </c>
      <c r="H81" s="111"/>
      <c r="I81" s="111"/>
      <c r="J81" s="119"/>
      <c r="K81" s="111"/>
      <c r="L81" s="10"/>
    </row>
    <row r="82" spans="1:12" ht="12.75">
      <c r="A82" s="86">
        <v>322</v>
      </c>
      <c r="B82" s="16" t="s">
        <v>30</v>
      </c>
      <c r="C82" s="111"/>
      <c r="D82" s="111"/>
      <c r="E82" s="111">
        <v>5000</v>
      </c>
      <c r="F82" s="111"/>
      <c r="G82" s="111">
        <v>1000</v>
      </c>
      <c r="H82" s="111"/>
      <c r="I82" s="111"/>
      <c r="J82" s="111"/>
      <c r="K82" s="111"/>
      <c r="L82" s="10"/>
    </row>
    <row r="83" spans="1:12" ht="12.75">
      <c r="A83" s="86">
        <v>323</v>
      </c>
      <c r="B83" s="16" t="s">
        <v>31</v>
      </c>
      <c r="C83" s="111"/>
      <c r="D83" s="111"/>
      <c r="E83" s="111"/>
      <c r="F83" s="111"/>
      <c r="G83" s="111">
        <v>500</v>
      </c>
      <c r="H83" s="111"/>
      <c r="I83" s="111"/>
      <c r="J83" s="111"/>
      <c r="K83" s="111"/>
      <c r="L83" s="10"/>
    </row>
    <row r="84" spans="1:12" ht="12.75">
      <c r="A84" s="86">
        <v>329</v>
      </c>
      <c r="B84" s="16" t="s">
        <v>32</v>
      </c>
      <c r="C84" s="111"/>
      <c r="D84" s="111"/>
      <c r="E84" s="111">
        <v>20000</v>
      </c>
      <c r="F84" s="111">
        <v>1000</v>
      </c>
      <c r="G84" s="111">
        <v>5000</v>
      </c>
      <c r="H84" s="117">
        <v>1000</v>
      </c>
      <c r="I84" s="111"/>
      <c r="J84" s="111"/>
      <c r="K84" s="111"/>
      <c r="L84" s="10"/>
    </row>
    <row r="85" spans="1:11" s="13" customFormat="1" ht="12.75">
      <c r="A85" s="87">
        <v>34</v>
      </c>
      <c r="B85" s="90" t="s">
        <v>33</v>
      </c>
      <c r="C85" s="112"/>
      <c r="D85" s="112"/>
      <c r="E85" s="112"/>
      <c r="F85" s="112"/>
      <c r="G85" s="112"/>
      <c r="H85" s="112"/>
      <c r="I85" s="112"/>
      <c r="J85" s="112"/>
      <c r="K85" s="112"/>
    </row>
    <row r="86" spans="1:12" ht="12.75">
      <c r="A86" s="86">
        <v>343</v>
      </c>
      <c r="B86" s="16" t="s">
        <v>34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0"/>
    </row>
    <row r="87" spans="1:11" s="13" customFormat="1" ht="25.5">
      <c r="A87" s="87">
        <v>4</v>
      </c>
      <c r="B87" s="90" t="s">
        <v>38</v>
      </c>
      <c r="C87" s="112"/>
      <c r="D87" s="112"/>
      <c r="E87" s="112"/>
      <c r="F87" s="112"/>
      <c r="G87" s="112"/>
      <c r="H87" s="112"/>
      <c r="I87" s="112"/>
      <c r="J87" s="112"/>
      <c r="K87" s="112"/>
    </row>
    <row r="88" spans="1:11" s="13" customFormat="1" ht="25.5">
      <c r="A88" s="87">
        <v>42</v>
      </c>
      <c r="B88" s="90" t="s">
        <v>39</v>
      </c>
      <c r="C88" s="112">
        <f>SUM(D88:H88)</f>
        <v>34000</v>
      </c>
      <c r="D88" s="112"/>
      <c r="E88" s="112">
        <f>SUM(E89:E90)</f>
        <v>31000</v>
      </c>
      <c r="F88" s="112"/>
      <c r="G88" s="112">
        <f>SUM(G89:G90)</f>
        <v>2000</v>
      </c>
      <c r="H88" s="115">
        <f>SUM(H89:H90)</f>
        <v>1000</v>
      </c>
      <c r="I88" s="112"/>
      <c r="J88" s="112"/>
      <c r="K88" s="112"/>
    </row>
    <row r="89" spans="1:12" ht="12.75">
      <c r="A89" s="86">
        <v>422</v>
      </c>
      <c r="B89" s="16" t="s">
        <v>37</v>
      </c>
      <c r="C89" s="111"/>
      <c r="D89" s="111"/>
      <c r="E89" s="111">
        <v>30000</v>
      </c>
      <c r="F89" s="111"/>
      <c r="G89" s="111"/>
      <c r="H89" s="117">
        <v>1000</v>
      </c>
      <c r="I89" s="111"/>
      <c r="J89" s="111"/>
      <c r="K89" s="111"/>
      <c r="L89" s="10"/>
    </row>
    <row r="90" spans="1:12" ht="25.5">
      <c r="A90" s="86">
        <v>424</v>
      </c>
      <c r="B90" s="16" t="s">
        <v>41</v>
      </c>
      <c r="C90" s="111"/>
      <c r="D90" s="111"/>
      <c r="E90" s="111">
        <v>1000</v>
      </c>
      <c r="F90" s="111"/>
      <c r="G90" s="111">
        <v>2000</v>
      </c>
      <c r="H90" s="111"/>
      <c r="I90" s="111"/>
      <c r="J90" s="111"/>
      <c r="K90" s="111"/>
      <c r="L90" s="10"/>
    </row>
    <row r="91" spans="1:12" ht="12.75">
      <c r="A91" s="87"/>
      <c r="B91" s="16"/>
      <c r="C91" s="111"/>
      <c r="D91" s="111"/>
      <c r="E91" s="111"/>
      <c r="F91" s="111"/>
      <c r="G91" s="111"/>
      <c r="H91" s="111"/>
      <c r="I91" s="111"/>
      <c r="J91" s="111"/>
      <c r="K91" s="111"/>
      <c r="L91" s="10"/>
    </row>
    <row r="92" spans="1:11" s="13" customFormat="1" ht="12.75" customHeight="1">
      <c r="A92" s="98" t="s">
        <v>47</v>
      </c>
      <c r="B92" s="90" t="s">
        <v>78</v>
      </c>
      <c r="C92" s="113" t="s">
        <v>79</v>
      </c>
      <c r="D92" s="112"/>
      <c r="E92" s="112"/>
      <c r="F92" s="112"/>
      <c r="G92" s="112"/>
      <c r="H92" s="112"/>
      <c r="I92" s="112"/>
      <c r="J92" s="112"/>
      <c r="K92" s="112"/>
    </row>
    <row r="93" spans="1:11" s="13" customFormat="1" ht="12.75">
      <c r="A93" s="87">
        <v>3</v>
      </c>
      <c r="B93" s="90" t="s">
        <v>23</v>
      </c>
      <c r="C93" s="112">
        <f>SUM(D93:G93)</f>
        <v>456477.64999999997</v>
      </c>
      <c r="D93" s="112"/>
      <c r="E93" s="112"/>
      <c r="F93" s="112"/>
      <c r="G93" s="112">
        <f>SUM(G98)</f>
        <v>456477.64999999997</v>
      </c>
      <c r="H93" s="112"/>
      <c r="I93" s="112"/>
      <c r="J93" s="112"/>
      <c r="K93" s="112"/>
    </row>
    <row r="94" spans="1:11" s="13" customFormat="1" ht="12.75">
      <c r="A94" s="87">
        <v>31</v>
      </c>
      <c r="B94" s="90" t="s">
        <v>24</v>
      </c>
      <c r="C94" s="112"/>
      <c r="D94" s="112"/>
      <c r="E94" s="112"/>
      <c r="F94" s="112"/>
      <c r="G94" s="112"/>
      <c r="H94" s="112"/>
      <c r="I94" s="112"/>
      <c r="J94" s="112"/>
      <c r="K94" s="112"/>
    </row>
    <row r="95" spans="1:12" ht="12.75">
      <c r="A95" s="86">
        <v>311</v>
      </c>
      <c r="B95" s="16" t="s">
        <v>25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0"/>
    </row>
    <row r="96" spans="1:12" ht="12.75">
      <c r="A96" s="86">
        <v>312</v>
      </c>
      <c r="B96" s="16" t="s">
        <v>26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0"/>
    </row>
    <row r="97" spans="1:12" ht="12.75">
      <c r="A97" s="86">
        <v>313</v>
      </c>
      <c r="B97" s="16" t="s">
        <v>27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0"/>
    </row>
    <row r="98" spans="1:11" s="13" customFormat="1" ht="12.75">
      <c r="A98" s="87">
        <v>32</v>
      </c>
      <c r="B98" s="90" t="s">
        <v>28</v>
      </c>
      <c r="C98" s="112">
        <f>SUM(C99:C102)</f>
        <v>456477.64999999997</v>
      </c>
      <c r="D98" s="112"/>
      <c r="E98" s="112"/>
      <c r="F98" s="112"/>
      <c r="G98" s="112">
        <f>SUM(G99:G102)</f>
        <v>456477.64999999997</v>
      </c>
      <c r="H98" s="112"/>
      <c r="I98" s="112"/>
      <c r="J98" s="112"/>
      <c r="K98" s="112"/>
    </row>
    <row r="99" spans="1:12" ht="12.75">
      <c r="A99" s="86">
        <v>321</v>
      </c>
      <c r="B99" s="16" t="s">
        <v>29</v>
      </c>
      <c r="C99" s="111">
        <v>130663.11</v>
      </c>
      <c r="D99" s="111"/>
      <c r="E99" s="111"/>
      <c r="F99" s="111"/>
      <c r="G99" s="111">
        <v>130663.11</v>
      </c>
      <c r="H99" s="111"/>
      <c r="I99" s="111"/>
      <c r="J99" s="111"/>
      <c r="K99" s="111"/>
      <c r="L99" s="10"/>
    </row>
    <row r="100" spans="1:12" ht="12.75">
      <c r="A100" s="86">
        <v>322</v>
      </c>
      <c r="B100" s="16" t="s">
        <v>30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0"/>
    </row>
    <row r="101" spans="1:12" ht="12.75">
      <c r="A101" s="86">
        <v>323</v>
      </c>
      <c r="B101" s="16" t="s">
        <v>31</v>
      </c>
      <c r="C101" s="111">
        <v>315814.54</v>
      </c>
      <c r="D101" s="111"/>
      <c r="E101" s="111"/>
      <c r="F101" s="111"/>
      <c r="G101" s="111">
        <v>315814.54</v>
      </c>
      <c r="H101" s="111"/>
      <c r="I101" s="111"/>
      <c r="J101" s="111"/>
      <c r="K101" s="111"/>
      <c r="L101" s="10"/>
    </row>
    <row r="102" spans="1:12" ht="12.75">
      <c r="A102" s="86">
        <v>329</v>
      </c>
      <c r="B102" s="16" t="s">
        <v>32</v>
      </c>
      <c r="C102" s="111">
        <v>10000</v>
      </c>
      <c r="D102" s="111"/>
      <c r="E102" s="111"/>
      <c r="F102" s="111"/>
      <c r="G102" s="111">
        <v>10000</v>
      </c>
      <c r="H102" s="111"/>
      <c r="I102" s="111"/>
      <c r="J102" s="111"/>
      <c r="K102" s="111"/>
      <c r="L102" s="10"/>
    </row>
    <row r="103" spans="1:11" s="13" customFormat="1" ht="12.75">
      <c r="A103" s="87">
        <v>34</v>
      </c>
      <c r="B103" s="90" t="s">
        <v>33</v>
      </c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1:12" ht="12.75">
      <c r="A104" s="86">
        <v>343</v>
      </c>
      <c r="B104" s="16" t="s">
        <v>34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0"/>
    </row>
    <row r="105" spans="1:11" s="13" customFormat="1" ht="12.75">
      <c r="A105" s="87">
        <v>38</v>
      </c>
      <c r="B105" s="90" t="s">
        <v>35</v>
      </c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1:12" ht="12.75">
      <c r="A106" s="86">
        <v>381</v>
      </c>
      <c r="B106" s="16" t="s">
        <v>36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0"/>
    </row>
    <row r="107" spans="1:11" s="13" customFormat="1" ht="25.5">
      <c r="A107" s="87">
        <v>4</v>
      </c>
      <c r="B107" s="90" t="s">
        <v>38</v>
      </c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1:11" s="13" customFormat="1" ht="25.5">
      <c r="A108" s="87">
        <v>42</v>
      </c>
      <c r="B108" s="90" t="s">
        <v>39</v>
      </c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1:12" ht="12.75" customHeight="1">
      <c r="A109" s="86">
        <v>422</v>
      </c>
      <c r="B109" s="16" t="s">
        <v>37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0"/>
    </row>
    <row r="110" spans="1:12" ht="25.5">
      <c r="A110" s="86">
        <v>424</v>
      </c>
      <c r="B110" s="16" t="s">
        <v>41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0"/>
    </row>
    <row r="111" spans="1:12" ht="12.75">
      <c r="A111" s="87"/>
      <c r="B111" s="16"/>
      <c r="C111" s="111"/>
      <c r="D111" s="111"/>
      <c r="E111" s="111"/>
      <c r="F111" s="111"/>
      <c r="G111" s="111"/>
      <c r="H111" s="111"/>
      <c r="I111" s="111"/>
      <c r="J111" s="111"/>
      <c r="K111" s="111"/>
      <c r="L111" s="10"/>
    </row>
    <row r="112" spans="1:11" s="13" customFormat="1" ht="12.75">
      <c r="A112" s="98" t="s">
        <v>47</v>
      </c>
      <c r="B112" s="90" t="s">
        <v>80</v>
      </c>
      <c r="C112" s="113" t="s">
        <v>81</v>
      </c>
      <c r="D112" s="112"/>
      <c r="E112" s="112"/>
      <c r="F112" s="112"/>
      <c r="G112" s="112"/>
      <c r="H112" s="112"/>
      <c r="I112" s="112"/>
      <c r="J112" s="112"/>
      <c r="K112" s="112"/>
    </row>
    <row r="113" spans="1:11" s="13" customFormat="1" ht="12.75">
      <c r="A113" s="87">
        <v>3</v>
      </c>
      <c r="B113" s="90" t="s">
        <v>23</v>
      </c>
      <c r="C113" s="112">
        <v>613826.45</v>
      </c>
      <c r="D113" s="112"/>
      <c r="E113" s="112"/>
      <c r="F113" s="112"/>
      <c r="G113" s="112">
        <v>613826.45</v>
      </c>
      <c r="H113" s="112"/>
      <c r="I113" s="112"/>
      <c r="J113" s="112"/>
      <c r="K113" s="112"/>
    </row>
    <row r="114" spans="1:11" s="13" customFormat="1" ht="12.75">
      <c r="A114" s="87">
        <v>31</v>
      </c>
      <c r="B114" s="90" t="s">
        <v>24</v>
      </c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2" ht="12.75">
      <c r="A115" s="86">
        <v>311</v>
      </c>
      <c r="B115" s="16" t="s">
        <v>25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0"/>
    </row>
    <row r="116" spans="1:12" ht="12.75">
      <c r="A116" s="86">
        <v>312</v>
      </c>
      <c r="B116" s="16" t="s">
        <v>26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0"/>
    </row>
    <row r="117" spans="1:12" ht="12.75">
      <c r="A117" s="86">
        <v>313</v>
      </c>
      <c r="B117" s="16" t="s">
        <v>27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0"/>
    </row>
    <row r="118" spans="1:11" s="13" customFormat="1" ht="12.75">
      <c r="A118" s="87">
        <v>32</v>
      </c>
      <c r="B118" s="90" t="s">
        <v>28</v>
      </c>
      <c r="C118" s="112">
        <f>SUM(C119:C122)</f>
        <v>613826.45</v>
      </c>
      <c r="D118" s="112"/>
      <c r="E118" s="112"/>
      <c r="F118" s="112"/>
      <c r="G118" s="112">
        <f>SUM(G119:G122)</f>
        <v>613826.45</v>
      </c>
      <c r="H118" s="112"/>
      <c r="I118" s="112"/>
      <c r="J118" s="112"/>
      <c r="K118" s="112"/>
    </row>
    <row r="119" spans="1:12" ht="12.75">
      <c r="A119" s="86">
        <v>321</v>
      </c>
      <c r="B119" s="16" t="s">
        <v>29</v>
      </c>
      <c r="C119" s="111">
        <v>146546</v>
      </c>
      <c r="D119" s="111"/>
      <c r="E119" s="111"/>
      <c r="F119" s="111"/>
      <c r="G119" s="111">
        <v>146546</v>
      </c>
      <c r="H119" s="111"/>
      <c r="I119" s="111"/>
      <c r="J119" s="111"/>
      <c r="K119" s="111"/>
      <c r="L119" s="10"/>
    </row>
    <row r="120" spans="1:12" ht="12.75">
      <c r="A120" s="86">
        <v>322</v>
      </c>
      <c r="B120" s="16" t="s">
        <v>30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0"/>
    </row>
    <row r="121" spans="1:12" ht="12.75">
      <c r="A121" s="86">
        <v>323</v>
      </c>
      <c r="B121" s="16" t="s">
        <v>31</v>
      </c>
      <c r="C121" s="111">
        <v>457280.45</v>
      </c>
      <c r="D121" s="111"/>
      <c r="E121" s="111"/>
      <c r="F121" s="111"/>
      <c r="G121" s="111">
        <v>457280.45</v>
      </c>
      <c r="H121" s="111"/>
      <c r="I121" s="111"/>
      <c r="J121" s="111"/>
      <c r="K121" s="111"/>
      <c r="L121" s="10"/>
    </row>
    <row r="122" spans="1:12" ht="12.75">
      <c r="A122" s="86">
        <v>329</v>
      </c>
      <c r="B122" s="16" t="s">
        <v>32</v>
      </c>
      <c r="C122" s="111">
        <v>10000</v>
      </c>
      <c r="D122" s="111"/>
      <c r="E122" s="111"/>
      <c r="F122" s="111"/>
      <c r="G122" s="111">
        <v>10000</v>
      </c>
      <c r="H122" s="111"/>
      <c r="I122" s="111"/>
      <c r="J122" s="111"/>
      <c r="K122" s="111"/>
      <c r="L122" s="10"/>
    </row>
    <row r="123" spans="1:11" s="13" customFormat="1" ht="12.75">
      <c r="A123" s="87">
        <v>34</v>
      </c>
      <c r="B123" s="90" t="s">
        <v>33</v>
      </c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1:12" ht="12.75">
      <c r="A124" s="86">
        <v>343</v>
      </c>
      <c r="B124" s="16" t="s">
        <v>34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0"/>
    </row>
    <row r="125" spans="1:11" s="13" customFormat="1" ht="25.5">
      <c r="A125" s="87">
        <v>4</v>
      </c>
      <c r="B125" s="90" t="s">
        <v>38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1:11" s="13" customFormat="1" ht="25.5">
      <c r="A126" s="87">
        <v>41</v>
      </c>
      <c r="B126" s="90" t="s">
        <v>42</v>
      </c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1:12" ht="12.75">
      <c r="A127" s="86">
        <v>411</v>
      </c>
      <c r="B127" s="16" t="s">
        <v>40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0"/>
    </row>
    <row r="128" spans="1:11" s="13" customFormat="1" ht="25.5">
      <c r="A128" s="87">
        <v>42</v>
      </c>
      <c r="B128" s="90" t="s">
        <v>39</v>
      </c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1:12" ht="12.75">
      <c r="A129" s="86">
        <v>422</v>
      </c>
      <c r="B129" s="16" t="s">
        <v>37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0"/>
    </row>
    <row r="130" spans="1:12" ht="25.5">
      <c r="A130" s="86">
        <v>424</v>
      </c>
      <c r="B130" s="16" t="s">
        <v>41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0"/>
    </row>
    <row r="131" spans="1:12" ht="12.75">
      <c r="A131" s="87"/>
      <c r="B131" s="16"/>
      <c r="C131" s="111"/>
      <c r="D131" s="111"/>
      <c r="E131" s="111"/>
      <c r="F131" s="111"/>
      <c r="G131" s="111"/>
      <c r="H131" s="111"/>
      <c r="I131" s="111"/>
      <c r="J131" s="111"/>
      <c r="K131" s="111"/>
      <c r="L131" s="10"/>
    </row>
    <row r="132" spans="1:12" ht="15.75" thickBot="1">
      <c r="A132" s="87"/>
      <c r="B132" s="89" t="s">
        <v>83</v>
      </c>
      <c r="C132" s="121">
        <f>SUM(C8,C33,C47,C75,C93,C113)</f>
        <v>8073995.5200000005</v>
      </c>
      <c r="D132" s="111">
        <f>SUM(D47,)</f>
        <v>136257</v>
      </c>
      <c r="E132" s="111">
        <f>SUM(E75,)</f>
        <v>61000</v>
      </c>
      <c r="F132" s="111">
        <f>SUM(F8,F75)</f>
        <v>632438.42</v>
      </c>
      <c r="G132" s="117">
        <f>SUM(G33,G75,G93,G113)</f>
        <v>7242300.100000001</v>
      </c>
      <c r="H132" s="120">
        <f>SUM(H75)</f>
        <v>2000</v>
      </c>
      <c r="I132" s="111"/>
      <c r="J132" s="111"/>
      <c r="K132" s="121">
        <f>SUM(K8,K33,K47,K75,)</f>
        <v>7143765.2484</v>
      </c>
      <c r="L132" s="122">
        <f>SUM(L8,L33,L47,L75,)</f>
        <v>7322359.399999999</v>
      </c>
    </row>
    <row r="133" spans="1:12" ht="13.5" thickTop="1">
      <c r="A133" s="87"/>
      <c r="B133" s="16"/>
      <c r="C133" s="111"/>
      <c r="D133" s="111"/>
      <c r="E133" s="111"/>
      <c r="F133" s="111"/>
      <c r="G133" s="111"/>
      <c r="H133" s="111"/>
      <c r="I133" s="111"/>
      <c r="J133" s="111"/>
      <c r="K133" s="111"/>
      <c r="L133" s="10"/>
    </row>
    <row r="134" spans="1:12" ht="12.75">
      <c r="A134" s="87"/>
      <c r="B134" s="16"/>
      <c r="C134" s="111"/>
      <c r="D134" s="111"/>
      <c r="E134" s="111"/>
      <c r="F134" s="111"/>
      <c r="G134" s="111"/>
      <c r="H134" s="111"/>
      <c r="I134" s="111"/>
      <c r="J134" s="111"/>
      <c r="K134" s="111"/>
      <c r="L134" s="10"/>
    </row>
    <row r="135" spans="1:12" ht="12.75">
      <c r="A135" s="87"/>
      <c r="B135" s="16" t="s">
        <v>52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0"/>
    </row>
    <row r="136" spans="1:12" ht="12.75">
      <c r="A136" s="87"/>
      <c r="B136" s="16"/>
      <c r="C136" s="111"/>
      <c r="D136" s="111"/>
      <c r="E136" s="111"/>
      <c r="F136" s="111"/>
      <c r="G136" s="111"/>
      <c r="H136" s="111"/>
      <c r="I136" s="111"/>
      <c r="J136" s="111"/>
      <c r="K136" s="111"/>
      <c r="L136" s="10"/>
    </row>
    <row r="137" spans="1:12" ht="12.75">
      <c r="A137" s="87"/>
      <c r="B137" s="16"/>
      <c r="C137" s="111"/>
      <c r="D137" s="111"/>
      <c r="E137" s="111"/>
      <c r="F137" s="111"/>
      <c r="G137" s="111"/>
      <c r="H137" s="111"/>
      <c r="I137" s="111"/>
      <c r="J137" s="111"/>
      <c r="K137" s="111"/>
      <c r="L137" s="10"/>
    </row>
    <row r="138" spans="1:12" ht="12.75">
      <c r="A138" s="87"/>
      <c r="B138" s="16"/>
      <c r="C138" s="111"/>
      <c r="D138" s="111"/>
      <c r="E138" s="111"/>
      <c r="F138" s="111"/>
      <c r="G138" s="111"/>
      <c r="H138" s="111"/>
      <c r="I138" s="111"/>
      <c r="J138" s="111"/>
      <c r="K138" s="111"/>
      <c r="L138" s="10"/>
    </row>
    <row r="139" spans="1:12" ht="12.75">
      <c r="A139" s="87"/>
      <c r="B139" s="16"/>
      <c r="C139" s="111"/>
      <c r="D139" s="111"/>
      <c r="E139" s="111"/>
      <c r="F139" s="111"/>
      <c r="G139" s="111"/>
      <c r="H139" s="111"/>
      <c r="I139" s="111"/>
      <c r="J139" s="111"/>
      <c r="K139" s="111"/>
      <c r="L139" s="10"/>
    </row>
    <row r="140" spans="1:12" ht="12.75">
      <c r="A140" s="87"/>
      <c r="B140" s="16"/>
      <c r="C140" s="111"/>
      <c r="D140" s="111"/>
      <c r="E140" s="111"/>
      <c r="F140" s="111"/>
      <c r="G140" s="111"/>
      <c r="H140" s="111"/>
      <c r="I140" s="111"/>
      <c r="J140" s="111"/>
      <c r="K140" s="111"/>
      <c r="L140" s="10"/>
    </row>
    <row r="141" spans="1:12" ht="12.75">
      <c r="A141" s="87"/>
      <c r="B141" s="16"/>
      <c r="C141" s="111"/>
      <c r="D141" s="111"/>
      <c r="E141" s="111"/>
      <c r="F141" s="111"/>
      <c r="G141" s="111"/>
      <c r="H141" s="111"/>
      <c r="I141" s="111"/>
      <c r="J141" s="111"/>
      <c r="K141" s="111"/>
      <c r="L141" s="10"/>
    </row>
    <row r="142" spans="1:12" ht="12.75">
      <c r="A142" s="87"/>
      <c r="B142" s="16"/>
      <c r="C142" s="111"/>
      <c r="D142" s="111"/>
      <c r="E142" s="111"/>
      <c r="F142" s="111"/>
      <c r="G142" s="111"/>
      <c r="H142" s="111"/>
      <c r="I142" s="111"/>
      <c r="J142" s="111"/>
      <c r="K142" s="111"/>
      <c r="L142" s="10"/>
    </row>
    <row r="143" spans="1:12" ht="12.75">
      <c r="A143" s="87"/>
      <c r="B143" s="16"/>
      <c r="C143" s="111"/>
      <c r="D143" s="111"/>
      <c r="E143" s="111"/>
      <c r="F143" s="111"/>
      <c r="G143" s="111"/>
      <c r="H143" s="111"/>
      <c r="I143" s="111"/>
      <c r="J143" s="111"/>
      <c r="K143" s="111"/>
      <c r="L143" s="10"/>
    </row>
    <row r="144" spans="1:12" ht="12.75">
      <c r="A144" s="87"/>
      <c r="B144" s="16"/>
      <c r="C144" s="111"/>
      <c r="D144" s="111"/>
      <c r="E144" s="111"/>
      <c r="F144" s="111"/>
      <c r="G144" s="111"/>
      <c r="H144" s="111"/>
      <c r="I144" s="111"/>
      <c r="J144" s="111"/>
      <c r="K144" s="111"/>
      <c r="L144" s="10"/>
    </row>
    <row r="145" spans="1:12" ht="12.75">
      <c r="A145" s="87"/>
      <c r="B145" s="16"/>
      <c r="C145" s="111"/>
      <c r="D145" s="111"/>
      <c r="E145" s="111"/>
      <c r="F145" s="111"/>
      <c r="G145" s="111"/>
      <c r="H145" s="111"/>
      <c r="I145" s="111"/>
      <c r="J145" s="111"/>
      <c r="K145" s="111"/>
      <c r="L145" s="10"/>
    </row>
    <row r="146" spans="1:12" ht="12.75">
      <c r="A146" s="87"/>
      <c r="B146" s="16"/>
      <c r="C146" s="111"/>
      <c r="D146" s="111"/>
      <c r="E146" s="111"/>
      <c r="F146" s="111"/>
      <c r="G146" s="111"/>
      <c r="H146" s="111"/>
      <c r="I146" s="111"/>
      <c r="J146" s="111"/>
      <c r="K146" s="111"/>
      <c r="L146" s="10"/>
    </row>
    <row r="147" spans="1:12" ht="12.75">
      <c r="A147" s="87"/>
      <c r="B147" s="16"/>
      <c r="C147" s="111"/>
      <c r="D147" s="111"/>
      <c r="E147" s="111"/>
      <c r="F147" s="111"/>
      <c r="G147" s="111"/>
      <c r="H147" s="111"/>
      <c r="I147" s="111"/>
      <c r="J147" s="111"/>
      <c r="K147" s="111"/>
      <c r="L147" s="10"/>
    </row>
    <row r="148" spans="1:12" ht="12.75">
      <c r="A148" s="87"/>
      <c r="B148" s="16"/>
      <c r="C148" s="111"/>
      <c r="D148" s="111"/>
      <c r="E148" s="111"/>
      <c r="F148" s="111"/>
      <c r="G148" s="111"/>
      <c r="H148" s="111"/>
      <c r="I148" s="111"/>
      <c r="J148" s="111"/>
      <c r="K148" s="111"/>
      <c r="L148" s="10"/>
    </row>
    <row r="149" spans="1:12" ht="12.75">
      <c r="A149" s="87"/>
      <c r="B149" s="16"/>
      <c r="C149" s="111"/>
      <c r="D149" s="111"/>
      <c r="E149" s="111"/>
      <c r="F149" s="111"/>
      <c r="G149" s="111"/>
      <c r="H149" s="111"/>
      <c r="I149" s="111"/>
      <c r="J149" s="111"/>
      <c r="K149" s="111"/>
      <c r="L149" s="10"/>
    </row>
    <row r="150" spans="1:12" ht="12.75">
      <c r="A150" s="87"/>
      <c r="B150" s="16"/>
      <c r="C150" s="111"/>
      <c r="D150" s="111"/>
      <c r="E150" s="111"/>
      <c r="F150" s="111"/>
      <c r="G150" s="111"/>
      <c r="H150" s="111"/>
      <c r="I150" s="111"/>
      <c r="J150" s="111"/>
      <c r="K150" s="111"/>
      <c r="L150" s="10"/>
    </row>
    <row r="151" spans="1:12" ht="12.75">
      <c r="A151" s="87"/>
      <c r="B151" s="16"/>
      <c r="C151" s="111"/>
      <c r="D151" s="111"/>
      <c r="E151" s="111"/>
      <c r="F151" s="111"/>
      <c r="G151" s="111"/>
      <c r="H151" s="111"/>
      <c r="I151" s="111"/>
      <c r="J151" s="111"/>
      <c r="K151" s="111"/>
      <c r="L151" s="10"/>
    </row>
    <row r="152" spans="1:12" ht="12.75">
      <c r="A152" s="87"/>
      <c r="B152" s="16"/>
      <c r="C152" s="111"/>
      <c r="D152" s="111"/>
      <c r="E152" s="111"/>
      <c r="F152" s="111"/>
      <c r="G152" s="111"/>
      <c r="H152" s="111"/>
      <c r="I152" s="111"/>
      <c r="J152" s="111"/>
      <c r="K152" s="111"/>
      <c r="L152" s="10"/>
    </row>
    <row r="153" spans="1:12" ht="12.75">
      <c r="A153" s="87"/>
      <c r="B153" s="16"/>
      <c r="C153" s="111"/>
      <c r="D153" s="111"/>
      <c r="E153" s="111"/>
      <c r="F153" s="111"/>
      <c r="G153" s="111"/>
      <c r="H153" s="111"/>
      <c r="I153" s="111"/>
      <c r="J153" s="111"/>
      <c r="K153" s="111"/>
      <c r="L153" s="10"/>
    </row>
    <row r="154" spans="1:12" ht="12.75">
      <c r="A154" s="87"/>
      <c r="B154" s="16"/>
      <c r="C154" s="111"/>
      <c r="D154" s="111"/>
      <c r="E154" s="111"/>
      <c r="F154" s="111"/>
      <c r="G154" s="111"/>
      <c r="H154" s="111"/>
      <c r="I154" s="111"/>
      <c r="J154" s="111"/>
      <c r="K154" s="111"/>
      <c r="L154" s="10"/>
    </row>
    <row r="155" spans="1:12" ht="12.75">
      <c r="A155" s="87"/>
      <c r="B155" s="16"/>
      <c r="C155" s="111"/>
      <c r="D155" s="111"/>
      <c r="E155" s="111"/>
      <c r="F155" s="111"/>
      <c r="G155" s="111"/>
      <c r="H155" s="111"/>
      <c r="I155" s="111"/>
      <c r="J155" s="111"/>
      <c r="K155" s="111"/>
      <c r="L155" s="10"/>
    </row>
    <row r="156" spans="1:12" ht="12.75">
      <c r="A156" s="87"/>
      <c r="B156" s="16"/>
      <c r="C156" s="111"/>
      <c r="D156" s="111"/>
      <c r="E156" s="111"/>
      <c r="F156" s="111"/>
      <c r="G156" s="111"/>
      <c r="H156" s="111"/>
      <c r="I156" s="111"/>
      <c r="J156" s="111"/>
      <c r="K156" s="111"/>
      <c r="L156" s="10"/>
    </row>
    <row r="157" spans="1:12" ht="12.75">
      <c r="A157" s="87"/>
      <c r="B157" s="16"/>
      <c r="C157" s="111"/>
      <c r="D157" s="111"/>
      <c r="E157" s="111"/>
      <c r="F157" s="111"/>
      <c r="G157" s="111"/>
      <c r="H157" s="111"/>
      <c r="I157" s="111"/>
      <c r="J157" s="111"/>
      <c r="K157" s="111"/>
      <c r="L157" s="10"/>
    </row>
    <row r="158" spans="1:12" ht="12.75">
      <c r="A158" s="87"/>
      <c r="B158" s="16"/>
      <c r="C158" s="111"/>
      <c r="D158" s="111"/>
      <c r="E158" s="111"/>
      <c r="F158" s="111"/>
      <c r="G158" s="111"/>
      <c r="H158" s="111"/>
      <c r="I158" s="111"/>
      <c r="J158" s="111"/>
      <c r="K158" s="111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2021-10-19T10:40:33Z</cp:lastPrinted>
  <dcterms:created xsi:type="dcterms:W3CDTF">2013-09-11T11:00:21Z</dcterms:created>
  <dcterms:modified xsi:type="dcterms:W3CDTF">2021-10-19T12:32:26Z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