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jana\Desktop\"/>
    </mc:Choice>
  </mc:AlternateContent>
  <xr:revisionPtr revIDLastSave="0" documentId="13_ncr:1_{8F19134A-F9F3-4B17-86DA-0ABEC6ED905C}" xr6:coauthVersionLast="47" xr6:coauthVersionMax="47" xr10:uidLastSave="{00000000-0000-0000-0000-000000000000}"/>
  <bookViews>
    <workbookView xWindow="-120" yWindow="-120" windowWidth="29040" windowHeight="1584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0" l="1"/>
  <c r="H13" i="10"/>
  <c r="H10" i="10"/>
  <c r="G16" i="10"/>
  <c r="G13" i="10"/>
  <c r="G10" i="10" l="1"/>
  <c r="H109" i="7"/>
  <c r="H108" i="7" s="1"/>
  <c r="G109" i="7"/>
  <c r="G108" i="7" s="1"/>
  <c r="H105" i="7"/>
  <c r="H104" i="7" s="1"/>
  <c r="G105" i="7"/>
  <c r="G104" i="7" s="1"/>
  <c r="H94" i="7"/>
  <c r="H93" i="7" s="1"/>
  <c r="H97" i="7"/>
  <c r="H96" i="7" s="1"/>
  <c r="H100" i="7"/>
  <c r="H99" i="7" s="1"/>
  <c r="G100" i="7"/>
  <c r="G99" i="7" s="1"/>
  <c r="G97" i="7"/>
  <c r="G96" i="7" s="1"/>
  <c r="G94" i="7"/>
  <c r="G93" i="7" s="1"/>
  <c r="H90" i="7"/>
  <c r="H89" i="7" s="1"/>
  <c r="G90" i="7"/>
  <c r="G89" i="7" s="1"/>
  <c r="H69" i="7"/>
  <c r="H68" i="7" s="1"/>
  <c r="G69" i="7"/>
  <c r="G68" i="7" s="1"/>
  <c r="H64" i="7"/>
  <c r="G64" i="7"/>
  <c r="H61" i="7"/>
  <c r="H60" i="7" s="1"/>
  <c r="G61" i="7"/>
  <c r="G60" i="7" s="1"/>
  <c r="H55" i="7"/>
  <c r="H54" i="7" s="1"/>
  <c r="H58" i="7"/>
  <c r="H57" i="7" s="1"/>
  <c r="G57" i="7"/>
  <c r="G54" i="7"/>
  <c r="H51" i="7"/>
  <c r="G51" i="7"/>
  <c r="H46" i="7"/>
  <c r="G46" i="7"/>
  <c r="H30" i="7"/>
  <c r="H29" i="7" s="1"/>
  <c r="G30" i="7"/>
  <c r="G29" i="7" s="1"/>
  <c r="H43" i="7"/>
  <c r="G43" i="7"/>
  <c r="H38" i="7"/>
  <c r="H37" i="7" s="1"/>
  <c r="G38" i="7"/>
  <c r="H41" i="7"/>
  <c r="G41" i="7"/>
  <c r="H35" i="7"/>
  <c r="G35" i="7"/>
  <c r="H33" i="7"/>
  <c r="G33" i="7"/>
  <c r="H19" i="7"/>
  <c r="G19" i="7"/>
  <c r="H27" i="7"/>
  <c r="G27" i="7"/>
  <c r="H25" i="7"/>
  <c r="H24" i="7" s="1"/>
  <c r="G25" i="7"/>
  <c r="H15" i="7"/>
  <c r="H14" i="7" s="1"/>
  <c r="H13" i="7" s="1"/>
  <c r="G15" i="7"/>
  <c r="G14" i="7" s="1"/>
  <c r="G13" i="7" s="1"/>
  <c r="G10" i="7"/>
  <c r="G9" i="7" s="1"/>
  <c r="G8" i="7" s="1"/>
  <c r="H11" i="7"/>
  <c r="H10" i="7" s="1"/>
  <c r="H9" i="7" s="1"/>
  <c r="H8" i="7" s="1"/>
  <c r="G11" i="7"/>
  <c r="D13" i="5"/>
  <c r="D12" i="5" s="1"/>
  <c r="E13" i="5"/>
  <c r="E12" i="5" s="1"/>
  <c r="D32" i="8"/>
  <c r="E46" i="8"/>
  <c r="D46" i="8"/>
  <c r="E43" i="8"/>
  <c r="D43" i="8"/>
  <c r="E39" i="8"/>
  <c r="D39" i="8"/>
  <c r="E37" i="8"/>
  <c r="E33" i="8"/>
  <c r="E32" i="8" s="1"/>
  <c r="D37" i="8"/>
  <c r="D33" i="8"/>
  <c r="E25" i="8"/>
  <c r="D25" i="8"/>
  <c r="E22" i="8"/>
  <c r="D22" i="8"/>
  <c r="E19" i="8"/>
  <c r="D19" i="8"/>
  <c r="E17" i="8"/>
  <c r="E12" i="8" s="1"/>
  <c r="D17" i="8"/>
  <c r="D12" i="8" s="1"/>
  <c r="E13" i="8"/>
  <c r="D13" i="8"/>
  <c r="G28" i="3"/>
  <c r="F28" i="3"/>
  <c r="G24" i="3"/>
  <c r="G23" i="3" s="1"/>
  <c r="F24" i="3"/>
  <c r="G13" i="3"/>
  <c r="G12" i="3" s="1"/>
  <c r="F13" i="3"/>
  <c r="F12" i="3" s="1"/>
  <c r="F69" i="7"/>
  <c r="F68" i="7" s="1"/>
  <c r="E69" i="7"/>
  <c r="E68" i="7" s="1"/>
  <c r="E102" i="7"/>
  <c r="F109" i="7"/>
  <c r="F108" i="7" s="1"/>
  <c r="F103" i="7" s="1"/>
  <c r="F102" i="7" s="1"/>
  <c r="E109" i="7"/>
  <c r="E108" i="7" s="1"/>
  <c r="E105" i="7"/>
  <c r="E104" i="7" s="1"/>
  <c r="E87" i="7"/>
  <c r="F87" i="7"/>
  <c r="F100" i="7"/>
  <c r="F99" i="7" s="1"/>
  <c r="E100" i="7"/>
  <c r="E99" i="7" s="1"/>
  <c r="E97" i="7"/>
  <c r="E96" i="7" s="1"/>
  <c r="E94" i="7"/>
  <c r="E93" i="7" s="1"/>
  <c r="F89" i="7"/>
  <c r="E90" i="7"/>
  <c r="E89" i="7" s="1"/>
  <c r="E75" i="7"/>
  <c r="E74" i="7" s="1"/>
  <c r="E79" i="7"/>
  <c r="E77" i="7"/>
  <c r="E66" i="7"/>
  <c r="E65" i="7" s="1"/>
  <c r="E64" i="7" s="1"/>
  <c r="E62" i="7"/>
  <c r="E61" i="7" s="1"/>
  <c r="E60" i="7" s="1"/>
  <c r="F58" i="7"/>
  <c r="F57" i="7" s="1"/>
  <c r="E58" i="7"/>
  <c r="E57" i="7" s="1"/>
  <c r="F55" i="7"/>
  <c r="F54" i="7" s="1"/>
  <c r="E55" i="7"/>
  <c r="E54" i="7" s="1"/>
  <c r="E52" i="7"/>
  <c r="E51" i="7" s="1"/>
  <c r="E48" i="7"/>
  <c r="E47" i="7" s="1"/>
  <c r="E46" i="7" s="1"/>
  <c r="F25" i="7"/>
  <c r="E25" i="7"/>
  <c r="F27" i="7"/>
  <c r="E27" i="7"/>
  <c r="F30" i="7"/>
  <c r="F29" i="7" s="1"/>
  <c r="E30" i="7"/>
  <c r="E29" i="7" s="1"/>
  <c r="F33" i="7"/>
  <c r="E33" i="7"/>
  <c r="F35" i="7"/>
  <c r="E35" i="7"/>
  <c r="F38" i="7"/>
  <c r="E38" i="7"/>
  <c r="F41" i="7"/>
  <c r="E41" i="7"/>
  <c r="F44" i="7"/>
  <c r="F43" i="7" s="1"/>
  <c r="E44" i="7"/>
  <c r="E43" i="7" s="1"/>
  <c r="E21" i="7"/>
  <c r="E20" i="7" s="1"/>
  <c r="E19" i="7" s="1"/>
  <c r="F11" i="7"/>
  <c r="F10" i="7" s="1"/>
  <c r="F9" i="7" s="1"/>
  <c r="E11" i="7"/>
  <c r="E10" i="7" s="1"/>
  <c r="E9" i="7" s="1"/>
  <c r="F15" i="7"/>
  <c r="F14" i="7" s="1"/>
  <c r="F13" i="7" s="1"/>
  <c r="E15" i="7"/>
  <c r="E14" i="7" s="1"/>
  <c r="E13" i="7" s="1"/>
  <c r="C13" i="5"/>
  <c r="C12" i="5" s="1"/>
  <c r="B13" i="5"/>
  <c r="B12" i="5" s="1"/>
  <c r="C33" i="8"/>
  <c r="C37" i="8"/>
  <c r="C39" i="8"/>
  <c r="C43" i="8"/>
  <c r="C46" i="8"/>
  <c r="C13" i="8"/>
  <c r="C17" i="8"/>
  <c r="C19" i="8"/>
  <c r="C22" i="8"/>
  <c r="C25" i="8"/>
  <c r="B33" i="8"/>
  <c r="B37" i="8"/>
  <c r="B39" i="8"/>
  <c r="B43" i="8"/>
  <c r="B46" i="8"/>
  <c r="B19" i="8"/>
  <c r="B22" i="8"/>
  <c r="B25" i="8"/>
  <c r="B17" i="8"/>
  <c r="B13" i="8"/>
  <c r="E28" i="3"/>
  <c r="E24" i="3"/>
  <c r="E13" i="3"/>
  <c r="E12" i="3" s="1"/>
  <c r="D24" i="3"/>
  <c r="D28" i="3"/>
  <c r="D13" i="3"/>
  <c r="D12" i="3" s="1"/>
  <c r="F13" i="10"/>
  <c r="F10" i="10"/>
  <c r="G32" i="7" l="1"/>
  <c r="G37" i="7"/>
  <c r="G50" i="7"/>
  <c r="H32" i="7"/>
  <c r="H23" i="7" s="1"/>
  <c r="H18" i="7" s="1"/>
  <c r="H88" i="7"/>
  <c r="H87" i="7" s="1"/>
  <c r="H103" i="7"/>
  <c r="H102" i="7" s="1"/>
  <c r="G24" i="7"/>
  <c r="G23" i="7" s="1"/>
  <c r="G103" i="7"/>
  <c r="G102" i="7" s="1"/>
  <c r="H50" i="7"/>
  <c r="G88" i="7"/>
  <c r="G87" i="7" s="1"/>
  <c r="C32" i="8"/>
  <c r="E23" i="3"/>
  <c r="F23" i="3"/>
  <c r="D23" i="3"/>
  <c r="E37" i="7"/>
  <c r="E32" i="7"/>
  <c r="E24" i="7"/>
  <c r="F24" i="7"/>
  <c r="F32" i="7"/>
  <c r="F37" i="7"/>
  <c r="E50" i="7"/>
  <c r="C12" i="8"/>
  <c r="B32" i="8"/>
  <c r="F50" i="7"/>
  <c r="F8" i="7"/>
  <c r="E8" i="7"/>
  <c r="B12" i="8"/>
  <c r="F16" i="10"/>
  <c r="G18" i="7" l="1"/>
  <c r="G112" i="7" s="1"/>
  <c r="H112" i="7"/>
  <c r="E23" i="7"/>
  <c r="F23" i="7"/>
  <c r="F18" i="7" s="1"/>
  <c r="F112" i="7" s="1"/>
  <c r="E18" i="7" l="1"/>
  <c r="E112" i="7" s="1"/>
</calcChain>
</file>

<file path=xl/sharedStrings.xml><?xml version="1.0" encoding="utf-8"?>
<sst xmlns="http://schemas.openxmlformats.org/spreadsheetml/2006/main" count="317" uniqueCount="142">
  <si>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</si>
  <si>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</si>
  <si>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</si>
  <si>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</si>
  <si>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</si>
  <si>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</si>
  <si>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</si>
  <si>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</si>
  <si>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</si>
  <si>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</si>
  <si>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</si>
  <si>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</si>
  <si>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</si>
  <si>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</si>
  <si>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</si>
  <si>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</si>
  <si>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</si>
  <si>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</si>
  <si>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</si>
  <si>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</si>
  <si>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</si>
  <si>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</si>
  <si>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</si>
  <si>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</si>
  <si>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</si>
  <si>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</si>
  <si>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</si>
  <si>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</si>
  <si>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</si>
  <si>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</si>
  <si>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</si>
  <si>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Plan 2023.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</si>
  <si>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</si>
  <si>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</si>
  <si>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</si>
  <si>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</si>
  <si>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</si>
  <si>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</si>
  <si>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</si>
  <si>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</si>
  <si>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</si>
  <si>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</si>
  <si>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</si>
  <si>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</si>
  <si>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</si>
  <si>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</si>
  <si>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</si>
  <si>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</si>
  <si>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</si>
  <si>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</si>
  <si>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</si>
  <si>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</si>
  <si>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</si>
  <si>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</si>
  <si>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</si>
  <si>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</si>
  <si>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</si>
  <si>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</si>
  <si>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</si>
  <si>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</si>
  <si>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</si>
  <si>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</si>
  <si>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</si>
  <si>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</si>
  <si>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</si>
  <si>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PRIRODOSLOVNO-GRAFIČKA ŠKOLA ZADAR</t>
  </si>
  <si>
    <t>19 Predfinanciranje iz ŽP</t>
  </si>
  <si>
    <t>31 Vlastiti prihodi</t>
  </si>
  <si>
    <t>41 Prihodi za posebne namjene</t>
  </si>
  <si>
    <t>45 F.P. i dod. udio u por. na dohodak</t>
  </si>
  <si>
    <t>51 Državni proračun</t>
  </si>
  <si>
    <t>54 Pomoći iz inozemstva</t>
  </si>
  <si>
    <t>6 Tekuće donacije</t>
  </si>
  <si>
    <t>61 Tekuće donacije</t>
  </si>
  <si>
    <t>45 F.P. i dod.udio u por. na dohodak</t>
  </si>
  <si>
    <t>42 Višak prihoda</t>
  </si>
  <si>
    <t>09 Obrazovanje</t>
  </si>
  <si>
    <t>092 Srednješkolsko obrazovanje</t>
  </si>
  <si>
    <t>096 Dodatne usluge u obrazovanju</t>
  </si>
  <si>
    <t>PROGRAM 2204</t>
  </si>
  <si>
    <t>SREDNJE ŠKOLSTVO-STANDARD</t>
  </si>
  <si>
    <t>Aktivnost A2204-01</t>
  </si>
  <si>
    <t>Izvor financiranja 45</t>
  </si>
  <si>
    <t>Izvor financiranja 51</t>
  </si>
  <si>
    <t>F.P. i do. udio u por.na dohodak</t>
  </si>
  <si>
    <t>PROGRAM 2205</t>
  </si>
  <si>
    <t>SREDNJE ŠKOLSTVO- IZNAD STANDARDA</t>
  </si>
  <si>
    <t>Aktivnost A2205-01</t>
  </si>
  <si>
    <t>Izvor financiranja 11</t>
  </si>
  <si>
    <t>Opći prihodi i primici</t>
  </si>
  <si>
    <t>Izvor financiranja 31</t>
  </si>
  <si>
    <t>Vlastiti prihodi</t>
  </si>
  <si>
    <t>Izvor financiranja 41</t>
  </si>
  <si>
    <t>Prihodi za posebne namjene</t>
  </si>
  <si>
    <t>Višak prihoda</t>
  </si>
  <si>
    <t>Izvor financiranja 42</t>
  </si>
  <si>
    <t>Državni proračun</t>
  </si>
  <si>
    <t>Izvor financiranja 61</t>
  </si>
  <si>
    <t xml:space="preserve">Tekuće donacije </t>
  </si>
  <si>
    <t>Aktivnost A2205-22</t>
  </si>
  <si>
    <t>Aktivnost A2205-31</t>
  </si>
  <si>
    <t xml:space="preserve">Izvor financiranja 19 </t>
  </si>
  <si>
    <t>Predfinanciranje iz ŽP</t>
  </si>
  <si>
    <t>Izvor financiranja 54</t>
  </si>
  <si>
    <t>Pomoći iz inozemstva</t>
  </si>
  <si>
    <t>Aktivnost A2205-34</t>
  </si>
  <si>
    <t>Projekt e-škole</t>
  </si>
  <si>
    <t>Aktivnost A2205-37</t>
  </si>
  <si>
    <t>Ostali rashodi</t>
  </si>
  <si>
    <t>PROGRAM 4302</t>
  </si>
  <si>
    <t>PROJEKTI EU</t>
  </si>
  <si>
    <t>Projekt T4302-95</t>
  </si>
  <si>
    <t>Djelatnost srednjih škola</t>
  </si>
  <si>
    <t>Javne potrebe u prosvjeti - korisnici u SŠ</t>
  </si>
  <si>
    <t>Natjecanja i smotre u SŠ</t>
  </si>
  <si>
    <t>Školska shema</t>
  </si>
  <si>
    <t>Zalihe menstrualnih potrepština</t>
  </si>
  <si>
    <t>Projekt Erasmus CoLab</t>
  </si>
  <si>
    <t>PROGRAM 4306</t>
  </si>
  <si>
    <t>Projekt T4306-03</t>
  </si>
  <si>
    <t>NACIONALNI EU PROJEKTI</t>
  </si>
  <si>
    <t>Inkluzija - korak bliže društvu bez prepreka</t>
  </si>
  <si>
    <t xml:space="preserve">Izvor financiranja 51 </t>
  </si>
  <si>
    <t>PROGRAM 4307</t>
  </si>
  <si>
    <t>MEĐUNARODNI EU PROJEKTI</t>
  </si>
  <si>
    <t>Projekt T4307-13</t>
  </si>
  <si>
    <t>Projekt Erasmus Plato'S</t>
  </si>
  <si>
    <t>UKUPNO:</t>
  </si>
  <si>
    <t>Aktivnost A2204-07</t>
  </si>
  <si>
    <t>Administracija i upravljanje</t>
  </si>
  <si>
    <t>Aktivnost A2205-12</t>
  </si>
  <si>
    <t>Podizanje kvalitete i standarda u školstvu</t>
  </si>
  <si>
    <t>12 Prihodi Županije</t>
  </si>
  <si>
    <t>PROGRAM 4301</t>
  </si>
  <si>
    <t>RAZVOJNI PROJEKTI EU</t>
  </si>
  <si>
    <t>Tekući projekt T4301-67</t>
  </si>
  <si>
    <t>Projekt Pomoćnici u nastavi</t>
  </si>
  <si>
    <t>PRVE IZMJENE I DOPUNE FINANCIJSKOG PLANA PRORAČUNSKOG KORISNIKA JEDINICE LOKALNE I PODRUČNE (REGIONALNE) SAMOUPRAVE 
ZA 2024. GODINU</t>
  </si>
  <si>
    <t>Povećanje/smanjenje</t>
  </si>
  <si>
    <t>Prve izmjene i dopune plana 2024.</t>
  </si>
  <si>
    <t>Prve izmjene i dopune plana 2023.</t>
  </si>
  <si>
    <t>PRVE IZMJENE  I DOPUNE FINANCIJSKOG PLANA PRORAČUNSKOG KORISNIKA JEDINICE LOKALNE I PODRUČNE (REGIONALNE) SAMOUPRAVE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</si>
</sst>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color theme="1"/>
      <name val="AriEL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1" xfId="0" quotePrefix="1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19" fillId="0" borderId="0" xfId="0" applyFont="1"/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indent="1"/>
    </xf>
    <xf numFmtId="0" fontId="9" fillId="2" borderId="3" xfId="0" quotePrefix="1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 indent="1"/>
    </xf>
    <xf numFmtId="0" fontId="8" fillId="2" borderId="3" xfId="0" quotePrefix="1" applyFont="1" applyFill="1" applyBorder="1" applyAlignment="1">
      <alignment horizontal="left" vertical="center" wrapText="1" indent="1"/>
    </xf>
    <xf numFmtId="0" fontId="14" fillId="0" borderId="3" xfId="0" applyNumberFormat="1" applyFont="1" applyFill="1" applyBorder="1" applyAlignment="1" applyProtection="1">
      <alignment horizontal="left" vertical="center" wrapText="1" indent="1"/>
    </xf>
    <xf numFmtId="4" fontId="6" fillId="2" borderId="3" xfId="0" applyNumberFormat="1" applyFont="1" applyFill="1" applyBorder="1" applyAlignment="1">
      <alignment horizontal="right"/>
    </xf>
    <xf numFmtId="0" fontId="20" fillId="0" borderId="3" xfId="0" applyFont="1" applyBorder="1" applyAlignment="1">
      <alignment wrapText="1"/>
    </xf>
    <xf numFmtId="0" fontId="21" fillId="0" borderId="3" xfId="0" applyFont="1" applyBorder="1" applyAlignment="1">
      <alignment wrapText="1"/>
    </xf>
    <xf numFmtId="0" fontId="21" fillId="0" borderId="3" xfId="0" applyFont="1" applyBorder="1"/>
    <xf numFmtId="4" fontId="21" fillId="0" borderId="3" xfId="0" applyNumberFormat="1" applyFont="1" applyBorder="1"/>
    <xf numFmtId="0" fontId="20" fillId="0" borderId="3" xfId="0" applyFont="1" applyBorder="1"/>
    <xf numFmtId="0" fontId="22" fillId="0" borderId="3" xfId="0" applyFont="1" applyBorder="1"/>
    <xf numFmtId="0" fontId="22" fillId="0" borderId="3" xfId="0" applyFont="1" applyBorder="1" applyAlignment="1">
      <alignment horizontal="left" wrapText="1" indent="1"/>
    </xf>
    <xf numFmtId="0" fontId="22" fillId="0" borderId="3" xfId="0" applyFont="1" applyBorder="1" applyAlignment="1">
      <alignment horizontal="left" indent="1"/>
    </xf>
    <xf numFmtId="4" fontId="20" fillId="0" borderId="3" xfId="0" applyNumberFormat="1" applyFont="1" applyBorder="1"/>
    <xf numFmtId="4" fontId="6" fillId="0" borderId="3" xfId="0" applyNumberFormat="1" applyFont="1" applyFill="1" applyBorder="1" applyAlignment="1" applyProtection="1">
      <alignment vertical="center" wrapText="1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Fill="1" applyBorder="1" applyAlignment="1" applyProtection="1">
      <alignment horizontal="right" vertical="center" wrapText="1" indent="1"/>
    </xf>
    <xf numFmtId="4" fontId="6" fillId="2" borderId="3" xfId="0" applyNumberFormat="1" applyFont="1" applyFill="1" applyBorder="1" applyAlignment="1" applyProtection="1">
      <alignment horizontal="right" wrapText="1"/>
    </xf>
    <xf numFmtId="0" fontId="8" fillId="2" borderId="3" xfId="0" applyFont="1" applyFill="1" applyBorder="1" applyAlignment="1">
      <alignment horizontal="left" vertical="center"/>
    </xf>
    <xf numFmtId="0" fontId="0" fillId="0" borderId="0" xfId="0" applyFont="1"/>
    <xf numFmtId="0" fontId="24" fillId="0" borderId="0" xfId="0" applyFont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 applyProtection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4" fillId="2" borderId="1" xfId="0" applyNumberFormat="1" applyFont="1" applyFill="1" applyBorder="1" applyAlignment="1" applyProtection="1">
      <alignment horizontal="left" vertical="center" wrapText="1"/>
    </xf>
    <xf numFmtId="0" fontId="14" fillId="2" borderId="2" xfId="0" applyNumberFormat="1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1" xfId="0" applyFont="1" applyBorder="1" applyAlignment="1">
      <alignment horizontal="left" indent="1"/>
    </xf>
    <xf numFmtId="0" fontId="21" fillId="0" borderId="2" xfId="0" applyFont="1" applyBorder="1" applyAlignment="1">
      <alignment horizontal="left" indent="1"/>
    </xf>
    <xf numFmtId="0" fontId="21" fillId="0" borderId="4" xfId="0" applyFont="1" applyBorder="1" applyAlignment="1">
      <alignment horizontal="left" inden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left" vertical="center" wrapText="1" indent="1"/>
    </xf>
    <xf numFmtId="0" fontId="14" fillId="2" borderId="2" xfId="0" applyNumberFormat="1" applyFont="1" applyFill="1" applyBorder="1" applyAlignment="1" applyProtection="1">
      <alignment horizontal="left" vertical="center" wrapText="1" indent="1"/>
    </xf>
    <xf numFmtId="0" fontId="14" fillId="2" borderId="4" xfId="0" applyNumberFormat="1" applyFont="1" applyFill="1" applyBorder="1" applyAlignment="1" applyProtection="1">
      <alignment horizontal="left" vertical="center" wrapText="1" indent="1"/>
    </xf>
    <xf numFmtId="0" fontId="22" fillId="0" borderId="1" xfId="0" applyFont="1" applyBorder="1" applyAlignment="1">
      <alignment horizontal="left" indent="1"/>
    </xf>
    <xf numFmtId="0" fontId="22" fillId="0" borderId="2" xfId="0" applyFont="1" applyBorder="1" applyAlignment="1">
      <alignment horizontal="left" indent="1"/>
    </xf>
    <xf numFmtId="0" fontId="22" fillId="0" borderId="4" xfId="0" applyFont="1" applyBorder="1" applyAlignment="1">
      <alignment horizontal="left" indent="1"/>
    </xf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4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opLeftCell="A16" workbookViewId="0">
      <selection activeCell="I31" sqref="I31"/>
    </sheetView>
  </sheetViews>
  <sheetFormatPr defaultRowHeight="15"/>
  <cols>
    <col min="5" max="8" width="25.28515625" customWidth="1"/>
  </cols>
  <sheetData>
    <row r="1" spans="1:8" ht="34.5" customHeight="1">
      <c r="A1" s="62" t="s">
        <v>65</v>
      </c>
    </row>
    <row r="3" spans="1:8" ht="42" customHeight="1">
      <c r="A3" s="97" t="s">
        <v>141</v>
      </c>
      <c r="B3" s="97"/>
      <c r="C3" s="97"/>
      <c r="D3" s="97"/>
      <c r="E3" s="97"/>
      <c r="F3" s="97"/>
      <c r="G3" s="97"/>
      <c r="H3" s="97"/>
    </row>
    <row r="4" spans="1:8" ht="18">
      <c r="A4" s="22"/>
      <c r="B4" s="22"/>
      <c r="C4" s="22"/>
      <c r="D4" s="22"/>
      <c r="E4" s="22"/>
      <c r="F4" s="22"/>
      <c r="G4" s="22"/>
      <c r="H4" s="22"/>
    </row>
    <row r="5" spans="1:8" ht="15.75">
      <c r="A5" s="97" t="s">
        <v>18</v>
      </c>
      <c r="B5" s="97"/>
      <c r="C5" s="97"/>
      <c r="D5" s="97"/>
      <c r="E5" s="97"/>
      <c r="F5" s="97"/>
      <c r="G5" s="97"/>
      <c r="H5" s="98"/>
    </row>
    <row r="6" spans="1:8" ht="18">
      <c r="A6" s="22"/>
      <c r="B6" s="22"/>
      <c r="C6" s="22"/>
      <c r="D6" s="22"/>
      <c r="E6" s="22"/>
      <c r="F6" s="22"/>
      <c r="G6" s="22"/>
      <c r="H6" s="5"/>
    </row>
    <row r="7" spans="1:8" ht="15.75">
      <c r="A7" s="97" t="s">
        <v>24</v>
      </c>
      <c r="B7" s="99"/>
      <c r="C7" s="99"/>
      <c r="D7" s="99"/>
      <c r="E7" s="99"/>
      <c r="F7" s="99"/>
      <c r="G7" s="99"/>
      <c r="H7" s="99"/>
    </row>
    <row r="8" spans="1:8" ht="18">
      <c r="A8" s="1"/>
      <c r="B8" s="2"/>
      <c r="C8" s="2"/>
      <c r="D8" s="2"/>
      <c r="E8" s="6"/>
      <c r="F8" s="7"/>
      <c r="G8" s="7"/>
      <c r="H8" s="32" t="s">
        <v>32</v>
      </c>
    </row>
    <row r="9" spans="1:8" ht="25.5">
      <c r="A9" s="27"/>
      <c r="B9" s="28"/>
      <c r="C9" s="28"/>
      <c r="D9" s="29"/>
      <c r="E9" s="30"/>
      <c r="F9" s="3" t="s">
        <v>31</v>
      </c>
      <c r="G9" s="3" t="s">
        <v>30</v>
      </c>
      <c r="H9" s="3" t="s">
        <v>139</v>
      </c>
    </row>
    <row r="10" spans="1:8">
      <c r="A10" s="100" t="s">
        <v>0</v>
      </c>
      <c r="B10" s="101"/>
      <c r="C10" s="101"/>
      <c r="D10" s="101"/>
      <c r="E10" s="102"/>
      <c r="F10" s="87">
        <f t="shared" ref="F10" si="0">F11+F12</f>
        <v>984173.55</v>
      </c>
      <c r="G10" s="87">
        <f>SUM(G11:G12)</f>
        <v>1145286.51</v>
      </c>
      <c r="H10" s="87">
        <f>SUM(H11:H12)</f>
        <v>1179014.9099999999</v>
      </c>
    </row>
    <row r="11" spans="1:8">
      <c r="A11" s="103" t="s">
        <v>33</v>
      </c>
      <c r="B11" s="104"/>
      <c r="C11" s="104"/>
      <c r="D11" s="104"/>
      <c r="E11" s="96"/>
      <c r="F11" s="88">
        <v>984173.55</v>
      </c>
      <c r="G11" s="88">
        <v>1145286.51</v>
      </c>
      <c r="H11" s="88">
        <v>1179014.9099999999</v>
      </c>
    </row>
    <row r="12" spans="1:8">
      <c r="A12" s="105" t="s">
        <v>34</v>
      </c>
      <c r="B12" s="96"/>
      <c r="C12" s="96"/>
      <c r="D12" s="96"/>
      <c r="E12" s="96"/>
      <c r="F12" s="88"/>
      <c r="G12" s="88">
        <v>0</v>
      </c>
      <c r="H12" s="88">
        <v>0</v>
      </c>
    </row>
    <row r="13" spans="1:8">
      <c r="A13" s="33" t="s">
        <v>1</v>
      </c>
      <c r="B13" s="42"/>
      <c r="C13" s="42"/>
      <c r="D13" s="42"/>
      <c r="E13" s="42"/>
      <c r="F13" s="87">
        <f t="shared" ref="F13" si="1">F14+F15</f>
        <v>999961.42999999993</v>
      </c>
      <c r="G13" s="87">
        <f>SUM(G14:G15)</f>
        <v>1149286.51</v>
      </c>
      <c r="H13" s="87">
        <f>SUM(H14:H15)</f>
        <v>1202031.31</v>
      </c>
    </row>
    <row r="14" spans="1:8">
      <c r="A14" s="106" t="s">
        <v>35</v>
      </c>
      <c r="B14" s="104"/>
      <c r="C14" s="104"/>
      <c r="D14" s="104"/>
      <c r="E14" s="104"/>
      <c r="F14" s="88">
        <v>990715.74</v>
      </c>
      <c r="G14" s="88">
        <v>1147104.51</v>
      </c>
      <c r="H14" s="89">
        <v>1187255.56</v>
      </c>
    </row>
    <row r="15" spans="1:8">
      <c r="A15" s="95" t="s">
        <v>36</v>
      </c>
      <c r="B15" s="96"/>
      <c r="C15" s="96"/>
      <c r="D15" s="96"/>
      <c r="E15" s="96"/>
      <c r="F15" s="90">
        <v>9245.69</v>
      </c>
      <c r="G15" s="90">
        <v>2182</v>
      </c>
      <c r="H15" s="89">
        <v>14775.75</v>
      </c>
    </row>
    <row r="16" spans="1:8">
      <c r="A16" s="107" t="s">
        <v>57</v>
      </c>
      <c r="B16" s="101"/>
      <c r="C16" s="101"/>
      <c r="D16" s="101"/>
      <c r="E16" s="101"/>
      <c r="F16" s="87">
        <f t="shared" ref="F16" si="2">F10-F13</f>
        <v>-15787.879999999888</v>
      </c>
      <c r="G16" s="87">
        <f>G10-G13</f>
        <v>-4000</v>
      </c>
      <c r="H16" s="87">
        <f>H10-H13</f>
        <v>-23016.40000000014</v>
      </c>
    </row>
    <row r="17" spans="1:8" ht="18">
      <c r="A17" s="22"/>
      <c r="B17" s="20"/>
      <c r="C17" s="20"/>
      <c r="D17" s="20"/>
      <c r="E17" s="20"/>
      <c r="F17" s="20"/>
      <c r="G17" s="21"/>
      <c r="H17" s="21"/>
    </row>
    <row r="18" spans="1:8" ht="15.75">
      <c r="A18" s="97" t="s">
        <v>25</v>
      </c>
      <c r="B18" s="99"/>
      <c r="C18" s="99"/>
      <c r="D18" s="99"/>
      <c r="E18" s="99"/>
      <c r="F18" s="99"/>
      <c r="G18" s="99"/>
      <c r="H18" s="99"/>
    </row>
    <row r="19" spans="1:8" ht="18">
      <c r="A19" s="22"/>
      <c r="B19" s="20"/>
      <c r="C19" s="20"/>
      <c r="D19" s="20"/>
      <c r="E19" s="20"/>
      <c r="F19" s="20"/>
      <c r="G19" s="21"/>
      <c r="H19" s="21"/>
    </row>
    <row r="20" spans="1:8" ht="25.5">
      <c r="A20" s="27"/>
      <c r="B20" s="28"/>
      <c r="C20" s="28"/>
      <c r="D20" s="29"/>
      <c r="E20" s="30"/>
      <c r="F20" s="3" t="s">
        <v>31</v>
      </c>
      <c r="G20" s="3" t="s">
        <v>30</v>
      </c>
      <c r="H20" s="3" t="s">
        <v>139</v>
      </c>
    </row>
    <row r="21" spans="1:8">
      <c r="A21" s="95" t="s">
        <v>37</v>
      </c>
      <c r="B21" s="96"/>
      <c r="C21" s="96"/>
      <c r="D21" s="96"/>
      <c r="E21" s="96"/>
      <c r="F21" s="44"/>
      <c r="G21" s="44"/>
      <c r="H21" s="43"/>
    </row>
    <row r="22" spans="1:8">
      <c r="A22" s="95" t="s">
        <v>38</v>
      </c>
      <c r="B22" s="96"/>
      <c r="C22" s="96"/>
      <c r="D22" s="96"/>
      <c r="E22" s="96"/>
      <c r="F22" s="44"/>
      <c r="G22" s="44"/>
      <c r="H22" s="43"/>
    </row>
    <row r="23" spans="1:8">
      <c r="A23" s="107" t="s">
        <v>2</v>
      </c>
      <c r="B23" s="101"/>
      <c r="C23" s="101"/>
      <c r="D23" s="101"/>
      <c r="E23" s="101"/>
      <c r="F23" s="87"/>
      <c r="G23" s="87"/>
      <c r="H23" s="87"/>
    </row>
    <row r="24" spans="1:8">
      <c r="A24" s="107" t="s">
        <v>58</v>
      </c>
      <c r="B24" s="101"/>
      <c r="C24" s="101"/>
      <c r="D24" s="101"/>
      <c r="E24" s="101"/>
      <c r="F24" s="87"/>
      <c r="G24" s="87"/>
      <c r="H24" s="87"/>
    </row>
    <row r="25" spans="1:8" ht="18">
      <c r="A25" s="19"/>
      <c r="B25" s="20"/>
      <c r="C25" s="20"/>
      <c r="D25" s="20"/>
      <c r="E25" s="20"/>
      <c r="F25" s="20"/>
      <c r="G25" s="21"/>
      <c r="H25" s="21"/>
    </row>
    <row r="26" spans="1:8" ht="15.75">
      <c r="A26" s="97" t="s">
        <v>59</v>
      </c>
      <c r="B26" s="99"/>
      <c r="C26" s="99"/>
      <c r="D26" s="99"/>
      <c r="E26" s="99"/>
      <c r="F26" s="99"/>
      <c r="G26" s="99"/>
      <c r="H26" s="99"/>
    </row>
    <row r="27" spans="1:8" ht="15.75">
      <c r="A27" s="40"/>
      <c r="B27" s="41"/>
      <c r="C27" s="41"/>
      <c r="D27" s="41"/>
      <c r="E27" s="41"/>
      <c r="F27" s="41"/>
      <c r="G27" s="41"/>
      <c r="H27" s="41"/>
    </row>
    <row r="28" spans="1:8" ht="25.5">
      <c r="A28" s="27"/>
      <c r="B28" s="28"/>
      <c r="C28" s="28"/>
      <c r="D28" s="29"/>
      <c r="E28" s="30"/>
      <c r="F28" s="3" t="s">
        <v>31</v>
      </c>
      <c r="G28" s="3" t="s">
        <v>30</v>
      </c>
      <c r="H28" s="3" t="s">
        <v>139</v>
      </c>
    </row>
    <row r="29" spans="1:8" ht="15" customHeight="1">
      <c r="A29" s="108" t="s">
        <v>60</v>
      </c>
      <c r="B29" s="109"/>
      <c r="C29" s="109"/>
      <c r="D29" s="109"/>
      <c r="E29" s="110"/>
      <c r="F29" s="91">
        <v>15787.88</v>
      </c>
      <c r="G29" s="91">
        <v>4000</v>
      </c>
      <c r="H29" s="92">
        <v>23016.400000000001</v>
      </c>
    </row>
    <row r="30" spans="1:8" ht="15" customHeight="1">
      <c r="A30" s="107" t="s">
        <v>61</v>
      </c>
      <c r="B30" s="101"/>
      <c r="C30" s="101"/>
      <c r="D30" s="101"/>
      <c r="E30" s="101"/>
      <c r="F30" s="93">
        <v>15787.88</v>
      </c>
      <c r="G30" s="93">
        <v>4000</v>
      </c>
      <c r="H30" s="94">
        <v>23016.400000000001</v>
      </c>
    </row>
    <row r="31" spans="1:8" ht="45" customHeight="1">
      <c r="A31" s="100" t="s">
        <v>62</v>
      </c>
      <c r="B31" s="111"/>
      <c r="C31" s="111"/>
      <c r="D31" s="111"/>
      <c r="E31" s="112"/>
      <c r="F31" s="93">
        <v>15787.88</v>
      </c>
      <c r="G31" s="93">
        <v>4000</v>
      </c>
      <c r="H31" s="94">
        <v>23016.400000000001</v>
      </c>
    </row>
    <row r="32" spans="1:8" ht="15.75">
      <c r="A32" s="47"/>
      <c r="B32" s="48"/>
      <c r="C32" s="48"/>
      <c r="D32" s="48"/>
      <c r="E32" s="48"/>
      <c r="F32" s="48"/>
      <c r="G32" s="48"/>
      <c r="H32" s="48"/>
    </row>
    <row r="33" spans="1:8" ht="15.75">
      <c r="A33" s="113" t="s">
        <v>56</v>
      </c>
      <c r="B33" s="113"/>
      <c r="C33" s="113"/>
      <c r="D33" s="113"/>
      <c r="E33" s="113"/>
      <c r="F33" s="113"/>
      <c r="G33" s="113"/>
      <c r="H33" s="113"/>
    </row>
    <row r="34" spans="1:8" ht="18">
      <c r="A34" s="49"/>
      <c r="B34" s="50"/>
      <c r="C34" s="50"/>
      <c r="D34" s="50"/>
      <c r="E34" s="50"/>
      <c r="F34" s="50"/>
      <c r="G34" s="51"/>
      <c r="H34" s="51"/>
    </row>
    <row r="35" spans="1:8" ht="25.5">
      <c r="A35" s="52"/>
      <c r="B35" s="53"/>
      <c r="C35" s="53"/>
      <c r="D35" s="54"/>
      <c r="E35" s="55"/>
      <c r="F35" s="56" t="s">
        <v>31</v>
      </c>
      <c r="G35" s="56" t="s">
        <v>30</v>
      </c>
      <c r="H35" s="56" t="s">
        <v>139</v>
      </c>
    </row>
    <row r="36" spans="1:8">
      <c r="A36" s="108" t="s">
        <v>60</v>
      </c>
      <c r="B36" s="109"/>
      <c r="C36" s="109"/>
      <c r="D36" s="109"/>
      <c r="E36" s="110"/>
      <c r="F36" s="45"/>
      <c r="G36" s="45"/>
      <c r="H36" s="46"/>
    </row>
    <row r="37" spans="1:8" ht="28.5" customHeight="1">
      <c r="A37" s="108" t="s">
        <v>63</v>
      </c>
      <c r="B37" s="109"/>
      <c r="C37" s="109"/>
      <c r="D37" s="109"/>
      <c r="E37" s="110"/>
      <c r="F37" s="45"/>
      <c r="G37" s="45"/>
      <c r="H37" s="46"/>
    </row>
    <row r="38" spans="1:8">
      <c r="A38" s="108" t="s">
        <v>64</v>
      </c>
      <c r="B38" s="114"/>
      <c r="C38" s="114"/>
      <c r="D38" s="114"/>
      <c r="E38" s="115"/>
      <c r="F38" s="45"/>
      <c r="G38" s="45"/>
      <c r="H38" s="46"/>
    </row>
    <row r="39" spans="1:8" ht="15" customHeight="1">
      <c r="A39" s="107" t="s">
        <v>61</v>
      </c>
      <c r="B39" s="101"/>
      <c r="C39" s="101"/>
      <c r="D39" s="101"/>
      <c r="E39" s="101"/>
      <c r="F39" s="31"/>
      <c r="G39" s="31"/>
      <c r="H39" s="57"/>
    </row>
    <row r="40" spans="1:8" ht="18.75" customHeight="1"/>
    <row r="41" spans="1:8" ht="15" customHeight="1"/>
  </sheetData>
  <mergeCells count="23">
    <mergeCell ref="A39:E39"/>
    <mergeCell ref="A31:E31"/>
    <mergeCell ref="A33:H33"/>
    <mergeCell ref="A36:E36"/>
    <mergeCell ref="A37:E37"/>
    <mergeCell ref="A38:E38"/>
    <mergeCell ref="A23:E23"/>
    <mergeCell ref="A24:E24"/>
    <mergeCell ref="A26:H26"/>
    <mergeCell ref="A29:E29"/>
    <mergeCell ref="A30:E30"/>
    <mergeCell ref="A22:E22"/>
    <mergeCell ref="A3:H3"/>
    <mergeCell ref="A5:H5"/>
    <mergeCell ref="A7:H7"/>
    <mergeCell ref="A10:E10"/>
    <mergeCell ref="A11:E11"/>
    <mergeCell ref="A12:E12"/>
    <mergeCell ref="A14:E14"/>
    <mergeCell ref="A15:E15"/>
    <mergeCell ref="A16:E16"/>
    <mergeCell ref="A18:H18"/>
    <mergeCell ref="A21:E21"/>
  </mergeCells>
  <pageMargins left="0.7" right="0.7" top="0.75" bottom="0.75" header="0.3" footer="0.3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0"/>
  <sheetViews>
    <sheetView workbookViewId="0">
      <selection activeCell="J27" sqref="J27"/>
    </sheetView>
  </sheetViews>
  <sheetFormatPr defaultRowHeight="15"/>
  <cols>
    <col min="1" max="1" width="7.42578125" bestFit="1" customWidth="1"/>
    <col min="2" max="2" width="8.42578125" bestFit="1" customWidth="1"/>
    <col min="3" max="7" width="25.28515625" customWidth="1"/>
  </cols>
  <sheetData>
    <row r="1" spans="1:7" ht="34.5" customHeight="1">
      <c r="A1" s="62" t="s">
        <v>65</v>
      </c>
      <c r="B1" s="62"/>
      <c r="C1" s="62"/>
    </row>
    <row r="3" spans="1:7" ht="42" customHeight="1">
      <c r="A3" s="97" t="s">
        <v>137</v>
      </c>
      <c r="B3" s="97"/>
      <c r="C3" s="97"/>
      <c r="D3" s="97"/>
      <c r="E3" s="97"/>
      <c r="F3" s="97"/>
      <c r="G3" s="97"/>
    </row>
    <row r="4" spans="1:7" ht="18" customHeight="1">
      <c r="A4" s="4"/>
      <c r="B4" s="4"/>
      <c r="C4" s="4"/>
      <c r="D4" s="4"/>
      <c r="E4" s="4"/>
      <c r="F4" s="4"/>
      <c r="G4" s="4"/>
    </row>
    <row r="5" spans="1:7" ht="15.75" customHeight="1">
      <c r="A5" s="97" t="s">
        <v>18</v>
      </c>
      <c r="B5" s="97"/>
      <c r="C5" s="97"/>
      <c r="D5" s="97"/>
      <c r="E5" s="97"/>
      <c r="F5" s="97"/>
      <c r="G5" s="97"/>
    </row>
    <row r="6" spans="1:7" ht="18">
      <c r="A6" s="4"/>
      <c r="B6" s="4"/>
      <c r="C6" s="4"/>
      <c r="D6" s="4"/>
      <c r="E6" s="4"/>
      <c r="F6" s="5"/>
      <c r="G6" s="5"/>
    </row>
    <row r="7" spans="1:7" ht="18" customHeight="1">
      <c r="A7" s="97" t="s">
        <v>4</v>
      </c>
      <c r="B7" s="97"/>
      <c r="C7" s="97"/>
      <c r="D7" s="97"/>
      <c r="E7" s="97"/>
      <c r="F7" s="97"/>
      <c r="G7" s="97"/>
    </row>
    <row r="8" spans="1:7" ht="18">
      <c r="A8" s="4"/>
      <c r="B8" s="4"/>
      <c r="C8" s="4"/>
      <c r="D8" s="4"/>
      <c r="E8" s="4"/>
      <c r="F8" s="5"/>
      <c r="G8" s="5"/>
    </row>
    <row r="9" spans="1:7" ht="15.75" customHeight="1">
      <c r="A9" s="97" t="s">
        <v>39</v>
      </c>
      <c r="B9" s="97"/>
      <c r="C9" s="97"/>
      <c r="D9" s="97"/>
      <c r="E9" s="97"/>
      <c r="F9" s="97"/>
      <c r="G9" s="97"/>
    </row>
    <row r="10" spans="1:7" ht="18">
      <c r="A10" s="4"/>
      <c r="B10" s="4"/>
      <c r="C10" s="4"/>
      <c r="D10" s="4"/>
      <c r="E10" s="4"/>
      <c r="F10" s="5"/>
      <c r="G10" s="5"/>
    </row>
    <row r="11" spans="1:7" ht="25.5">
      <c r="A11" s="18" t="s">
        <v>5</v>
      </c>
      <c r="B11" s="17" t="s">
        <v>6</v>
      </c>
      <c r="C11" s="17" t="s">
        <v>3</v>
      </c>
      <c r="D11" s="18" t="s">
        <v>31</v>
      </c>
      <c r="E11" s="18" t="s">
        <v>30</v>
      </c>
      <c r="F11" s="18" t="s">
        <v>138</v>
      </c>
      <c r="G11" s="18" t="s">
        <v>139</v>
      </c>
    </row>
    <row r="12" spans="1:7">
      <c r="A12" s="36"/>
      <c r="B12" s="37"/>
      <c r="C12" s="35" t="s">
        <v>0</v>
      </c>
      <c r="D12" s="59">
        <f>SUM(D13)</f>
        <v>984173.55</v>
      </c>
      <c r="E12" s="59">
        <f>SUM(E13)</f>
        <v>1145286.51</v>
      </c>
      <c r="F12" s="59">
        <f>SUM(F13)</f>
        <v>33728.400000000001</v>
      </c>
      <c r="G12" s="59">
        <f>SUM(G13)</f>
        <v>1179014.9099999999</v>
      </c>
    </row>
    <row r="13" spans="1:7" ht="15.75" customHeight="1">
      <c r="A13" s="10">
        <v>6</v>
      </c>
      <c r="B13" s="10"/>
      <c r="C13" s="10" t="s">
        <v>7</v>
      </c>
      <c r="D13" s="58">
        <f>SUM(D14:D17)</f>
        <v>984173.55</v>
      </c>
      <c r="E13" s="58">
        <f>SUM(E14:E17)</f>
        <v>1145286.51</v>
      </c>
      <c r="F13" s="58">
        <f>SUM(F14:F17)</f>
        <v>33728.400000000001</v>
      </c>
      <c r="G13" s="58">
        <f>SUM(G14:G17)</f>
        <v>1179014.9099999999</v>
      </c>
    </row>
    <row r="14" spans="1:7" ht="38.25">
      <c r="A14" s="10"/>
      <c r="B14" s="15">
        <v>63</v>
      </c>
      <c r="C14" s="15" t="s">
        <v>26</v>
      </c>
      <c r="D14" s="58">
        <v>882637.5</v>
      </c>
      <c r="E14" s="58">
        <v>1053728</v>
      </c>
      <c r="F14" s="58">
        <v>30945</v>
      </c>
      <c r="G14" s="58">
        <v>1084673</v>
      </c>
    </row>
    <row r="15" spans="1:7">
      <c r="A15" s="11"/>
      <c r="B15" s="11">
        <v>65</v>
      </c>
      <c r="C15" s="12"/>
      <c r="D15" s="58">
        <v>132</v>
      </c>
      <c r="E15" s="58">
        <v>100</v>
      </c>
      <c r="F15" s="58">
        <v>430.89</v>
      </c>
      <c r="G15" s="58">
        <v>530.89</v>
      </c>
    </row>
    <row r="16" spans="1:7">
      <c r="A16" s="11"/>
      <c r="B16" s="11">
        <v>66</v>
      </c>
      <c r="C16" s="12"/>
      <c r="D16" s="58">
        <v>3844</v>
      </c>
      <c r="E16" s="58">
        <v>5166</v>
      </c>
      <c r="F16" s="58">
        <v>0</v>
      </c>
      <c r="G16" s="58">
        <v>5166</v>
      </c>
    </row>
    <row r="17" spans="1:7" ht="38.25">
      <c r="A17" s="11"/>
      <c r="B17" s="11">
        <v>67</v>
      </c>
      <c r="C17" s="15" t="s">
        <v>27</v>
      </c>
      <c r="D17" s="58">
        <v>97560.05</v>
      </c>
      <c r="E17" s="58">
        <v>86292.51</v>
      </c>
      <c r="F17" s="58">
        <v>2352.5100000000002</v>
      </c>
      <c r="G17" s="58">
        <v>88645.02</v>
      </c>
    </row>
    <row r="20" spans="1:7" ht="15.75">
      <c r="A20" s="97" t="s">
        <v>40</v>
      </c>
      <c r="B20" s="116"/>
      <c r="C20" s="116"/>
      <c r="D20" s="116"/>
      <c r="E20" s="116"/>
      <c r="F20" s="116"/>
      <c r="G20" s="116"/>
    </row>
    <row r="21" spans="1:7" ht="18">
      <c r="A21" s="4"/>
      <c r="B21" s="4"/>
      <c r="C21" s="4"/>
      <c r="D21" s="4"/>
      <c r="E21" s="4"/>
      <c r="F21" s="5"/>
      <c r="G21" s="5"/>
    </row>
    <row r="22" spans="1:7" ht="25.5">
      <c r="A22" s="18" t="s">
        <v>5</v>
      </c>
      <c r="B22" s="17" t="s">
        <v>6</v>
      </c>
      <c r="C22" s="17" t="s">
        <v>8</v>
      </c>
      <c r="D22" s="18" t="s">
        <v>31</v>
      </c>
      <c r="E22" s="18" t="s">
        <v>30</v>
      </c>
      <c r="F22" s="18" t="s">
        <v>138</v>
      </c>
      <c r="G22" s="18" t="s">
        <v>139</v>
      </c>
    </row>
    <row r="23" spans="1:7">
      <c r="A23" s="36"/>
      <c r="B23" s="37"/>
      <c r="C23" s="35" t="s">
        <v>1</v>
      </c>
      <c r="D23" s="59">
        <f>SUM(D24,D28)</f>
        <v>999961.42999999993</v>
      </c>
      <c r="E23" s="59">
        <f>SUM(E24,E28)</f>
        <v>1149286.51</v>
      </c>
      <c r="F23" s="59">
        <f>SUM(F24,F28)</f>
        <v>52744.800000000003</v>
      </c>
      <c r="G23" s="59">
        <f>SUM(G24,G28)</f>
        <v>1202031.31</v>
      </c>
    </row>
    <row r="24" spans="1:7" ht="15.75" customHeight="1">
      <c r="A24" s="10">
        <v>3</v>
      </c>
      <c r="B24" s="10"/>
      <c r="C24" s="10" t="s">
        <v>9</v>
      </c>
      <c r="D24" s="58">
        <f>SUM(D25:D27)</f>
        <v>990715.74</v>
      </c>
      <c r="E24" s="58">
        <f>SUM(E25:E27)</f>
        <v>1147104.51</v>
      </c>
      <c r="F24" s="58">
        <f>SUM(F25:F27)</f>
        <v>40151.050000000003</v>
      </c>
      <c r="G24" s="58">
        <f>SUM(G25:G27)</f>
        <v>1187255.56</v>
      </c>
    </row>
    <row r="25" spans="1:7" ht="15.75" customHeight="1">
      <c r="A25" s="10"/>
      <c r="B25" s="15">
        <v>31</v>
      </c>
      <c r="C25" s="15" t="s">
        <v>10</v>
      </c>
      <c r="D25" s="58">
        <v>879629.97</v>
      </c>
      <c r="E25" s="58">
        <v>1031616</v>
      </c>
      <c r="F25" s="58">
        <v>32541</v>
      </c>
      <c r="G25" s="58">
        <v>1064157</v>
      </c>
    </row>
    <row r="26" spans="1:7">
      <c r="A26" s="11"/>
      <c r="B26" s="11">
        <v>32</v>
      </c>
      <c r="C26" s="11" t="s">
        <v>21</v>
      </c>
      <c r="D26" s="58">
        <v>110394.47</v>
      </c>
      <c r="E26" s="58">
        <v>115488.51</v>
      </c>
      <c r="F26" s="58">
        <v>7610.05</v>
      </c>
      <c r="G26" s="58">
        <v>123098.56</v>
      </c>
    </row>
    <row r="27" spans="1:7">
      <c r="A27" s="11"/>
      <c r="B27" s="11">
        <v>38</v>
      </c>
      <c r="C27" s="12"/>
      <c r="D27" s="58">
        <v>691.3</v>
      </c>
      <c r="E27" s="58">
        <v>0</v>
      </c>
      <c r="F27" s="58">
        <v>0</v>
      </c>
      <c r="G27" s="58">
        <v>0</v>
      </c>
    </row>
    <row r="28" spans="1:7" ht="25.5">
      <c r="A28" s="13">
        <v>4</v>
      </c>
      <c r="B28" s="14"/>
      <c r="C28" s="23" t="s">
        <v>11</v>
      </c>
      <c r="D28" s="58">
        <f>SUM(D29)</f>
        <v>9245.69</v>
      </c>
      <c r="E28" s="58">
        <f>SUM(E29)</f>
        <v>2182</v>
      </c>
      <c r="F28" s="58">
        <f>SUM(F29)</f>
        <v>12593.75</v>
      </c>
      <c r="G28" s="58">
        <f>SUM(G29)</f>
        <v>14775.75</v>
      </c>
    </row>
    <row r="29" spans="1:7" ht="38.25">
      <c r="A29" s="15"/>
      <c r="B29" s="15">
        <v>42</v>
      </c>
      <c r="C29" s="24" t="s">
        <v>12</v>
      </c>
      <c r="D29" s="58">
        <v>9245.69</v>
      </c>
      <c r="E29" s="58">
        <v>2182</v>
      </c>
      <c r="F29" s="58">
        <v>12593.75</v>
      </c>
      <c r="G29" s="81">
        <v>14775.75</v>
      </c>
    </row>
    <row r="30" spans="1:7">
      <c r="A30" s="60"/>
      <c r="B30" s="61"/>
      <c r="C30" s="60"/>
      <c r="D30" s="60"/>
      <c r="E30" s="60"/>
      <c r="F30" s="60"/>
      <c r="G30" s="60"/>
    </row>
  </sheetData>
  <mergeCells count="5">
    <mergeCell ref="A20:G20"/>
    <mergeCell ref="A3:G3"/>
    <mergeCell ref="A5:G5"/>
    <mergeCell ref="A7:G7"/>
    <mergeCell ref="A9:G9"/>
  </mergeCells>
  <pageMargins left="0.7" right="0.7" top="0.75" bottom="0.75" header="0.3" footer="0.3"/>
  <pageSetup paperSize="9" scale="83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7"/>
  <sheetViews>
    <sheetView workbookViewId="0">
      <selection activeCell="H23" sqref="H23"/>
    </sheetView>
  </sheetViews>
  <sheetFormatPr defaultRowHeight="15"/>
  <cols>
    <col min="1" max="5" width="25.28515625" customWidth="1"/>
  </cols>
  <sheetData>
    <row r="1" spans="1:5" ht="31.5" customHeight="1">
      <c r="A1" s="62" t="s">
        <v>65</v>
      </c>
    </row>
    <row r="2" spans="1:5" ht="12.75" customHeight="1"/>
    <row r="3" spans="1:5" ht="54.75" customHeight="1">
      <c r="A3" s="97" t="s">
        <v>137</v>
      </c>
      <c r="B3" s="97"/>
      <c r="C3" s="97"/>
      <c r="D3" s="97"/>
      <c r="E3" s="97"/>
    </row>
    <row r="4" spans="1:5" ht="18" customHeight="1">
      <c r="A4" s="22"/>
      <c r="B4" s="22"/>
      <c r="C4" s="22"/>
      <c r="D4" s="22"/>
      <c r="E4" s="22"/>
    </row>
    <row r="5" spans="1:5" ht="15.75" customHeight="1">
      <c r="A5" s="97" t="s">
        <v>18</v>
      </c>
      <c r="B5" s="97"/>
      <c r="C5" s="97"/>
      <c r="D5" s="97"/>
      <c r="E5" s="97"/>
    </row>
    <row r="6" spans="1:5" ht="18">
      <c r="B6" s="22"/>
      <c r="C6" s="22"/>
      <c r="D6" s="5"/>
      <c r="E6" s="5"/>
    </row>
    <row r="7" spans="1:5" ht="18" customHeight="1">
      <c r="A7" s="97" t="s">
        <v>4</v>
      </c>
      <c r="B7" s="97"/>
      <c r="C7" s="97"/>
      <c r="D7" s="97"/>
      <c r="E7" s="97"/>
    </row>
    <row r="8" spans="1:5" ht="18">
      <c r="A8" s="22"/>
      <c r="B8" s="22"/>
      <c r="C8" s="22"/>
      <c r="D8" s="5"/>
      <c r="E8" s="5"/>
    </row>
    <row r="9" spans="1:5" ht="15.75" customHeight="1">
      <c r="A9" s="97" t="s">
        <v>41</v>
      </c>
      <c r="B9" s="97"/>
      <c r="C9" s="97"/>
      <c r="D9" s="97"/>
      <c r="E9" s="97"/>
    </row>
    <row r="10" spans="1:5" ht="18">
      <c r="A10" s="22"/>
      <c r="B10" s="22"/>
      <c r="C10" s="22"/>
      <c r="D10" s="5"/>
      <c r="E10" s="5"/>
    </row>
    <row r="11" spans="1:5" ht="25.5">
      <c r="A11" s="18" t="s">
        <v>43</v>
      </c>
      <c r="B11" s="18" t="s">
        <v>31</v>
      </c>
      <c r="C11" s="18" t="s">
        <v>30</v>
      </c>
      <c r="D11" s="18" t="s">
        <v>138</v>
      </c>
      <c r="E11" s="18" t="s">
        <v>140</v>
      </c>
    </row>
    <row r="12" spans="1:5">
      <c r="A12" s="38" t="s">
        <v>0</v>
      </c>
      <c r="B12" s="59">
        <f>SUM(B13,B17,B19,B22,B25)</f>
        <v>984173.55</v>
      </c>
      <c r="C12" s="59">
        <f>SUM(C13,C17,C19,C22,C25)</f>
        <v>1145286.51</v>
      </c>
      <c r="D12" s="80">
        <f>SUM(D13,D17,D19,D22,D25)</f>
        <v>33728.400000000001</v>
      </c>
      <c r="E12" s="59">
        <f>SUM(E13,E17,E19,E22,E25)</f>
        <v>1179014.9099999999</v>
      </c>
    </row>
    <row r="13" spans="1:5">
      <c r="A13" s="23" t="s">
        <v>46</v>
      </c>
      <c r="B13" s="59">
        <f>SUM(B14:B16)</f>
        <v>15718</v>
      </c>
      <c r="C13" s="59">
        <f>SUM(C14:C16)</f>
        <v>1995.2</v>
      </c>
      <c r="D13" s="80">
        <f>SUM(D14:D16)</f>
        <v>699.8</v>
      </c>
      <c r="E13" s="59">
        <f>SUM(E14:E16)</f>
        <v>2695</v>
      </c>
    </row>
    <row r="14" spans="1:5">
      <c r="A14" s="12" t="s">
        <v>47</v>
      </c>
      <c r="B14" s="58">
        <v>8097.41</v>
      </c>
      <c r="C14" s="58">
        <v>1995.2</v>
      </c>
      <c r="D14" s="58">
        <v>699.8</v>
      </c>
      <c r="E14" s="58">
        <v>2695</v>
      </c>
    </row>
    <row r="15" spans="1:5">
      <c r="A15" s="65" t="s">
        <v>132</v>
      </c>
      <c r="B15" s="58">
        <v>0</v>
      </c>
      <c r="C15" s="58">
        <v>0</v>
      </c>
      <c r="D15" s="58">
        <v>0</v>
      </c>
      <c r="E15" s="58">
        <v>0</v>
      </c>
    </row>
    <row r="16" spans="1:5">
      <c r="A16" s="65" t="s">
        <v>66</v>
      </c>
      <c r="B16" s="58">
        <v>7620.59</v>
      </c>
      <c r="C16" s="58">
        <v>0</v>
      </c>
      <c r="D16" s="58">
        <v>0</v>
      </c>
      <c r="E16" s="58">
        <v>0</v>
      </c>
    </row>
    <row r="17" spans="1:5">
      <c r="A17" s="66" t="s">
        <v>48</v>
      </c>
      <c r="B17" s="70">
        <f>SUM(B18)</f>
        <v>3778</v>
      </c>
      <c r="C17" s="70">
        <f>SUM(C18)</f>
        <v>5100</v>
      </c>
      <c r="D17" s="70">
        <f>SUM(D18)</f>
        <v>0</v>
      </c>
      <c r="E17" s="70">
        <f>SUM(E18)</f>
        <v>5100</v>
      </c>
    </row>
    <row r="18" spans="1:5">
      <c r="A18" s="65" t="s">
        <v>67</v>
      </c>
      <c r="B18" s="58">
        <v>3778</v>
      </c>
      <c r="C18" s="58">
        <v>5100</v>
      </c>
      <c r="D18" s="58">
        <v>0</v>
      </c>
      <c r="E18" s="58">
        <v>5100</v>
      </c>
    </row>
    <row r="19" spans="1:5" ht="25.5">
      <c r="A19" s="10" t="s">
        <v>45</v>
      </c>
      <c r="B19" s="70">
        <f>SUM(B20:B21)</f>
        <v>81974.05</v>
      </c>
      <c r="C19" s="70">
        <f>SUM(C20:C21)</f>
        <v>84397.31</v>
      </c>
      <c r="D19" s="70">
        <f>SUM(D20:D21)</f>
        <v>2083.6</v>
      </c>
      <c r="E19" s="70">
        <f>SUM(E20:E21)</f>
        <v>86480.91</v>
      </c>
    </row>
    <row r="20" spans="1:5" ht="25.5">
      <c r="A20" s="67" t="s">
        <v>68</v>
      </c>
      <c r="B20" s="58">
        <v>132</v>
      </c>
      <c r="C20" s="58">
        <v>100</v>
      </c>
      <c r="D20" s="58">
        <v>430.89</v>
      </c>
      <c r="E20" s="58">
        <v>530.89</v>
      </c>
    </row>
    <row r="21" spans="1:5" ht="25.5">
      <c r="A21" s="68" t="s">
        <v>69</v>
      </c>
      <c r="B21" s="58">
        <v>81842.05</v>
      </c>
      <c r="C21" s="58">
        <v>84297.31</v>
      </c>
      <c r="D21" s="58">
        <v>1652.71</v>
      </c>
      <c r="E21" s="58">
        <v>85950.02</v>
      </c>
    </row>
    <row r="22" spans="1:5">
      <c r="A22" s="38" t="s">
        <v>44</v>
      </c>
      <c r="B22" s="70">
        <f>SUM(B23:B24)</f>
        <v>882637.5</v>
      </c>
      <c r="C22" s="70">
        <f>SUM(C23:C24)</f>
        <v>1053728</v>
      </c>
      <c r="D22" s="70">
        <f>SUM(D23:D24)</f>
        <v>30945</v>
      </c>
      <c r="E22" s="83">
        <f>SUM(E23:E24)</f>
        <v>1084673</v>
      </c>
    </row>
    <row r="23" spans="1:5">
      <c r="A23" s="69" t="s">
        <v>70</v>
      </c>
      <c r="B23" s="58">
        <v>865031.87</v>
      </c>
      <c r="C23" s="58">
        <v>1020918</v>
      </c>
      <c r="D23" s="58">
        <v>36005</v>
      </c>
      <c r="E23" s="81">
        <v>1056923</v>
      </c>
    </row>
    <row r="24" spans="1:5">
      <c r="A24" s="65" t="s">
        <v>71</v>
      </c>
      <c r="B24" s="58">
        <v>17605.63</v>
      </c>
      <c r="C24" s="58">
        <v>32810</v>
      </c>
      <c r="D24" s="58">
        <v>-5060</v>
      </c>
      <c r="E24" s="81">
        <v>27750</v>
      </c>
    </row>
    <row r="25" spans="1:5">
      <c r="A25" s="66" t="s">
        <v>72</v>
      </c>
      <c r="B25" s="70">
        <f>SUM(B26)</f>
        <v>66</v>
      </c>
      <c r="C25" s="70">
        <f>SUM(C26)</f>
        <v>66</v>
      </c>
      <c r="D25" s="70">
        <f>SUM(D26)</f>
        <v>0</v>
      </c>
      <c r="E25" s="83">
        <f>SUM(E26)</f>
        <v>66</v>
      </c>
    </row>
    <row r="26" spans="1:5">
      <c r="A26" s="65" t="s">
        <v>73</v>
      </c>
      <c r="B26" s="58">
        <v>66</v>
      </c>
      <c r="C26" s="58">
        <v>66</v>
      </c>
      <c r="D26" s="58">
        <v>0</v>
      </c>
      <c r="E26" s="81">
        <v>66</v>
      </c>
    </row>
    <row r="28" spans="1:5" ht="31.5" customHeight="1"/>
    <row r="29" spans="1:5" ht="15.75" customHeight="1">
      <c r="A29" s="97" t="s">
        <v>42</v>
      </c>
      <c r="B29" s="97"/>
      <c r="C29" s="97"/>
      <c r="D29" s="97"/>
      <c r="E29" s="97"/>
    </row>
    <row r="30" spans="1:5" ht="18">
      <c r="A30" s="22"/>
      <c r="B30" s="22"/>
      <c r="C30" s="22"/>
      <c r="D30" s="5"/>
      <c r="E30" s="5"/>
    </row>
    <row r="31" spans="1:5" ht="25.5">
      <c r="A31" s="18" t="s">
        <v>43</v>
      </c>
      <c r="B31" s="18" t="s">
        <v>31</v>
      </c>
      <c r="C31" s="18" t="s">
        <v>30</v>
      </c>
      <c r="D31" s="18" t="s">
        <v>138</v>
      </c>
      <c r="E31" s="18" t="s">
        <v>139</v>
      </c>
    </row>
    <row r="32" spans="1:5">
      <c r="A32" s="38" t="s">
        <v>1</v>
      </c>
      <c r="B32" s="80">
        <f>SUM(B33,B37,B39,B43,B46)</f>
        <v>999961.43</v>
      </c>
      <c r="C32" s="59">
        <f>SUM(C33,C37,C39,C43,C46)</f>
        <v>1149286.51</v>
      </c>
      <c r="D32" s="82">
        <f>SUM(D33,D37,D39,D43,D46)</f>
        <v>52744.800000000003</v>
      </c>
      <c r="E32" s="59">
        <f>SUM(E33,E37,E39,E43,E46)</f>
        <v>1202031.31</v>
      </c>
    </row>
    <row r="33" spans="1:5" ht="15.75" customHeight="1">
      <c r="A33" s="23" t="s">
        <v>46</v>
      </c>
      <c r="B33" s="70">
        <f>SUM(B34:B36)</f>
        <v>15718</v>
      </c>
      <c r="C33" s="70">
        <f>SUM(C34:C36)</f>
        <v>1995.2</v>
      </c>
      <c r="D33" s="70">
        <f>SUM(D34:D36)</f>
        <v>699.8</v>
      </c>
      <c r="E33" s="70">
        <f>SUM(E34:E36)</f>
        <v>2695</v>
      </c>
    </row>
    <row r="34" spans="1:5">
      <c r="A34" s="12" t="s">
        <v>47</v>
      </c>
      <c r="B34" s="58">
        <v>8097.41</v>
      </c>
      <c r="C34" s="58">
        <v>1995.2</v>
      </c>
      <c r="D34" s="58">
        <v>699.8</v>
      </c>
      <c r="E34" s="58">
        <v>2695</v>
      </c>
    </row>
    <row r="35" spans="1:5">
      <c r="A35" s="65" t="s">
        <v>132</v>
      </c>
      <c r="B35" s="58">
        <v>0</v>
      </c>
      <c r="C35" s="58">
        <v>0</v>
      </c>
      <c r="D35" s="58">
        <v>0</v>
      </c>
      <c r="E35" s="58">
        <v>0</v>
      </c>
    </row>
    <row r="36" spans="1:5">
      <c r="A36" s="65" t="s">
        <v>66</v>
      </c>
      <c r="B36" s="58">
        <v>7620.59</v>
      </c>
      <c r="C36" s="58">
        <v>0</v>
      </c>
      <c r="D36" s="58">
        <v>0</v>
      </c>
      <c r="E36" s="58">
        <v>0</v>
      </c>
    </row>
    <row r="37" spans="1:5">
      <c r="A37" s="23" t="s">
        <v>48</v>
      </c>
      <c r="B37" s="70">
        <f>SUM(B38)</f>
        <v>3778</v>
      </c>
      <c r="C37" s="70">
        <f>SUM(C38)</f>
        <v>5100</v>
      </c>
      <c r="D37" s="70">
        <f>SUM(D38)</f>
        <v>0</v>
      </c>
      <c r="E37" s="70">
        <f>SUM(E38)</f>
        <v>5100</v>
      </c>
    </row>
    <row r="38" spans="1:5">
      <c r="A38" s="12" t="s">
        <v>49</v>
      </c>
      <c r="B38" s="58">
        <v>3778</v>
      </c>
      <c r="C38" s="58">
        <v>5100</v>
      </c>
      <c r="D38" s="58">
        <v>0</v>
      </c>
      <c r="E38" s="81">
        <v>5100</v>
      </c>
    </row>
    <row r="39" spans="1:5" ht="26.25">
      <c r="A39" s="71" t="s">
        <v>45</v>
      </c>
      <c r="B39" s="79">
        <f>SUM(B40:B42)</f>
        <v>97761.930000000008</v>
      </c>
      <c r="C39" s="79">
        <f>SUM(C40:C42)</f>
        <v>88397.31</v>
      </c>
      <c r="D39" s="79">
        <f>SUM(D40:D42)</f>
        <v>21100</v>
      </c>
      <c r="E39" s="79">
        <f>SUM(E40:E42)</f>
        <v>109497.31</v>
      </c>
    </row>
    <row r="40" spans="1:5" ht="26.25">
      <c r="A40" s="77" t="s">
        <v>68</v>
      </c>
      <c r="B40" s="74">
        <v>132</v>
      </c>
      <c r="C40" s="74">
        <v>100</v>
      </c>
      <c r="D40" s="74">
        <v>430.89</v>
      </c>
      <c r="E40" s="74">
        <v>530.89</v>
      </c>
    </row>
    <row r="41" spans="1:5">
      <c r="A41" s="77" t="s">
        <v>75</v>
      </c>
      <c r="B41" s="74">
        <v>15787.88</v>
      </c>
      <c r="C41" s="74">
        <v>4000</v>
      </c>
      <c r="D41" s="74">
        <v>19016.400000000001</v>
      </c>
      <c r="E41" s="74">
        <v>23016.400000000001</v>
      </c>
    </row>
    <row r="42" spans="1:5" ht="26.25">
      <c r="A42" s="77" t="s">
        <v>74</v>
      </c>
      <c r="B42" s="74">
        <v>81842.05</v>
      </c>
      <c r="C42" s="74">
        <v>84297.31</v>
      </c>
      <c r="D42" s="74">
        <v>1652.71</v>
      </c>
      <c r="E42" s="74">
        <v>85950.02</v>
      </c>
    </row>
    <row r="43" spans="1:5">
      <c r="A43" s="75" t="s">
        <v>44</v>
      </c>
      <c r="B43" s="79">
        <f>SUM(B44:B45)</f>
        <v>882637.5</v>
      </c>
      <c r="C43" s="79">
        <f>SUM(C44:C45)</f>
        <v>1053728</v>
      </c>
      <c r="D43" s="79">
        <f>SUM(D44:D45)</f>
        <v>30945</v>
      </c>
      <c r="E43" s="79">
        <f>SUM(E44:E45)</f>
        <v>1084673</v>
      </c>
    </row>
    <row r="44" spans="1:5">
      <c r="A44" s="78" t="s">
        <v>70</v>
      </c>
      <c r="B44" s="74">
        <v>865031.87</v>
      </c>
      <c r="C44" s="74">
        <v>1020918</v>
      </c>
      <c r="D44" s="74">
        <v>36005</v>
      </c>
      <c r="E44" s="74">
        <v>1056923</v>
      </c>
    </row>
    <row r="45" spans="1:5">
      <c r="A45" s="78" t="s">
        <v>71</v>
      </c>
      <c r="B45" s="74">
        <v>17605.63</v>
      </c>
      <c r="C45" s="74">
        <v>32810</v>
      </c>
      <c r="D45" s="74">
        <v>-5060</v>
      </c>
      <c r="E45" s="74">
        <v>27750</v>
      </c>
    </row>
    <row r="46" spans="1:5">
      <c r="A46" s="75" t="s">
        <v>72</v>
      </c>
      <c r="B46" s="79">
        <f>SUM(B47)</f>
        <v>66</v>
      </c>
      <c r="C46" s="79">
        <f>SUM(C47)</f>
        <v>66</v>
      </c>
      <c r="D46" s="79">
        <f>SUM(D47)</f>
        <v>0</v>
      </c>
      <c r="E46" s="79">
        <f>SUM(E47)</f>
        <v>66</v>
      </c>
    </row>
    <row r="47" spans="1:5">
      <c r="A47" s="78" t="s">
        <v>73</v>
      </c>
      <c r="B47" s="74">
        <v>66</v>
      </c>
      <c r="C47" s="74">
        <v>66</v>
      </c>
      <c r="D47" s="74">
        <v>0</v>
      </c>
      <c r="E47" s="74">
        <v>66</v>
      </c>
    </row>
  </sheetData>
  <mergeCells count="5">
    <mergeCell ref="A3:E3"/>
    <mergeCell ref="A5:E5"/>
    <mergeCell ref="A7:E7"/>
    <mergeCell ref="A9:E9"/>
    <mergeCell ref="A29:E29"/>
  </mergeCell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5"/>
  <sheetViews>
    <sheetView workbookViewId="0">
      <selection activeCell="E26" sqref="E26"/>
    </sheetView>
  </sheetViews>
  <sheetFormatPr defaultRowHeight="15"/>
  <cols>
    <col min="1" max="1" width="37.7109375" customWidth="1"/>
    <col min="2" max="5" width="25.28515625" customWidth="1"/>
  </cols>
  <sheetData>
    <row r="1" spans="1:5" ht="33" customHeight="1">
      <c r="A1" s="86" t="s">
        <v>65</v>
      </c>
    </row>
    <row r="3" spans="1:5" ht="42" customHeight="1">
      <c r="A3" s="97" t="s">
        <v>137</v>
      </c>
      <c r="B3" s="97"/>
      <c r="C3" s="97"/>
      <c r="D3" s="97"/>
      <c r="E3" s="97"/>
    </row>
    <row r="4" spans="1:5" ht="18" customHeight="1">
      <c r="A4" s="4"/>
      <c r="B4" s="4"/>
      <c r="C4" s="4"/>
      <c r="D4" s="4"/>
      <c r="E4" s="4"/>
    </row>
    <row r="5" spans="1:5" ht="15.75">
      <c r="A5" s="97" t="s">
        <v>18</v>
      </c>
      <c r="B5" s="97"/>
      <c r="C5" s="97"/>
      <c r="D5" s="98"/>
      <c r="E5" s="98"/>
    </row>
    <row r="6" spans="1:5" ht="18">
      <c r="A6" s="4"/>
      <c r="B6" s="4"/>
      <c r="C6" s="4"/>
      <c r="D6" s="5"/>
      <c r="E6" s="5"/>
    </row>
    <row r="7" spans="1:5" ht="18" customHeight="1">
      <c r="A7" s="97" t="s">
        <v>4</v>
      </c>
      <c r="B7" s="99"/>
      <c r="C7" s="99"/>
      <c r="D7" s="99"/>
      <c r="E7" s="99"/>
    </row>
    <row r="8" spans="1:5" ht="18">
      <c r="A8" s="4"/>
      <c r="B8" s="4"/>
      <c r="C8" s="4"/>
      <c r="D8" s="5"/>
      <c r="E8" s="5"/>
    </row>
    <row r="9" spans="1:5" ht="15.75">
      <c r="A9" s="97" t="s">
        <v>13</v>
      </c>
      <c r="B9" s="116"/>
      <c r="C9" s="116"/>
      <c r="D9" s="116"/>
      <c r="E9" s="116"/>
    </row>
    <row r="10" spans="1:5" ht="18">
      <c r="A10" s="4"/>
      <c r="B10" s="4"/>
      <c r="C10" s="4"/>
      <c r="D10" s="5"/>
      <c r="E10" s="5"/>
    </row>
    <row r="11" spans="1:5" ht="25.5">
      <c r="A11" s="18" t="s">
        <v>43</v>
      </c>
      <c r="B11" s="18" t="s">
        <v>31</v>
      </c>
      <c r="C11" s="18" t="s">
        <v>30</v>
      </c>
      <c r="D11" s="18" t="s">
        <v>138</v>
      </c>
      <c r="E11" s="18" t="s">
        <v>139</v>
      </c>
    </row>
    <row r="12" spans="1:5" ht="15.75" customHeight="1">
      <c r="A12" s="10" t="s">
        <v>14</v>
      </c>
      <c r="B12" s="70">
        <f>SUM(B13)</f>
        <v>999961.43</v>
      </c>
      <c r="C12" s="70">
        <f>SUM(C13)</f>
        <v>1149286.51</v>
      </c>
      <c r="D12" s="70">
        <f>SUM(D13)</f>
        <v>52744.800000000003</v>
      </c>
      <c r="E12" s="70">
        <f>SUM(E13)</f>
        <v>1202031.31</v>
      </c>
    </row>
    <row r="13" spans="1:5" ht="15.75" customHeight="1">
      <c r="A13" s="10" t="s">
        <v>76</v>
      </c>
      <c r="B13" s="70">
        <f>SUM(B14:B15)</f>
        <v>999961.43</v>
      </c>
      <c r="C13" s="70">
        <f>SUM(C14:C15)</f>
        <v>1149286.51</v>
      </c>
      <c r="D13" s="70">
        <f>SUM(D14:D15)</f>
        <v>52744.800000000003</v>
      </c>
      <c r="E13" s="70">
        <f>SUM(E14:E15)</f>
        <v>1202031.31</v>
      </c>
    </row>
    <row r="14" spans="1:5">
      <c r="A14" s="16" t="s">
        <v>77</v>
      </c>
      <c r="B14" s="58">
        <v>998206.79</v>
      </c>
      <c r="C14" s="58">
        <v>1147486.51</v>
      </c>
      <c r="D14" s="58">
        <v>52744.800000000003</v>
      </c>
      <c r="E14" s="58">
        <v>1200231.31</v>
      </c>
    </row>
    <row r="15" spans="1:5">
      <c r="A15" s="84" t="s">
        <v>78</v>
      </c>
      <c r="B15" s="58">
        <v>1754.64</v>
      </c>
      <c r="C15" s="58">
        <v>1800</v>
      </c>
      <c r="D15" s="58">
        <v>0</v>
      </c>
      <c r="E15" s="58">
        <v>1800</v>
      </c>
    </row>
  </sheetData>
  <mergeCells count="4">
    <mergeCell ref="A3:E3"/>
    <mergeCell ref="A5:E5"/>
    <mergeCell ref="A7:E7"/>
    <mergeCell ref="A9:E9"/>
  </mergeCells>
  <pageMargins left="0.7" right="0.7" top="0.75" bottom="0.75" header="0.3" footer="0.3"/>
  <pageSetup paperSize="9" scale="9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4"/>
  <sheetViews>
    <sheetView workbookViewId="0">
      <selection activeCell="E20" sqref="E20"/>
    </sheetView>
  </sheetViews>
  <sheetFormatPr defaultRowHeight="15"/>
  <cols>
    <col min="1" max="1" width="7.42578125" bestFit="1" customWidth="1"/>
    <col min="2" max="2" width="8.42578125" bestFit="1" customWidth="1"/>
    <col min="3" max="7" width="25.28515625" customWidth="1"/>
  </cols>
  <sheetData>
    <row r="1" spans="1:7" ht="42" customHeight="1">
      <c r="A1" s="97" t="s">
        <v>137</v>
      </c>
      <c r="B1" s="97"/>
      <c r="C1" s="97"/>
      <c r="D1" s="97"/>
      <c r="E1" s="97"/>
      <c r="F1" s="97"/>
      <c r="G1" s="97"/>
    </row>
    <row r="2" spans="1:7" ht="18" customHeight="1">
      <c r="A2" s="4"/>
      <c r="B2" s="4"/>
      <c r="C2" s="4"/>
      <c r="D2" s="4"/>
      <c r="E2" s="4"/>
      <c r="F2" s="4"/>
      <c r="G2" s="4"/>
    </row>
    <row r="3" spans="1:7" ht="15.75" customHeight="1">
      <c r="A3" s="97" t="s">
        <v>18</v>
      </c>
      <c r="B3" s="97"/>
      <c r="C3" s="97"/>
      <c r="D3" s="97"/>
      <c r="E3" s="97"/>
      <c r="F3" s="97"/>
      <c r="G3" s="97"/>
    </row>
    <row r="4" spans="1:7" ht="18">
      <c r="A4" s="4"/>
      <c r="B4" s="4"/>
      <c r="C4" s="4"/>
      <c r="D4" s="4"/>
      <c r="E4" s="4"/>
      <c r="F4" s="5"/>
      <c r="G4" s="5"/>
    </row>
    <row r="5" spans="1:7" ht="18" customHeight="1">
      <c r="A5" s="97" t="s">
        <v>50</v>
      </c>
      <c r="B5" s="97"/>
      <c r="C5" s="97"/>
      <c r="D5" s="97"/>
      <c r="E5" s="97"/>
      <c r="F5" s="97"/>
      <c r="G5" s="97"/>
    </row>
    <row r="6" spans="1:7" ht="18">
      <c r="A6" s="4"/>
      <c r="B6" s="4"/>
      <c r="C6" s="4"/>
      <c r="D6" s="4"/>
      <c r="E6" s="4"/>
      <c r="F6" s="5"/>
      <c r="G6" s="5"/>
    </row>
    <row r="7" spans="1:7" ht="25.5">
      <c r="A7" s="18" t="s">
        <v>5</v>
      </c>
      <c r="B7" s="17" t="s">
        <v>6</v>
      </c>
      <c r="C7" s="17" t="s">
        <v>29</v>
      </c>
      <c r="D7" s="18" t="s">
        <v>31</v>
      </c>
      <c r="E7" s="18" t="s">
        <v>30</v>
      </c>
      <c r="F7" s="18" t="s">
        <v>138</v>
      </c>
      <c r="G7" s="18" t="s">
        <v>139</v>
      </c>
    </row>
    <row r="8" spans="1:7">
      <c r="A8" s="36"/>
      <c r="B8" s="37"/>
      <c r="C8" s="35" t="s">
        <v>52</v>
      </c>
      <c r="D8" s="36"/>
      <c r="E8" s="36"/>
      <c r="F8" s="36"/>
      <c r="G8" s="36"/>
    </row>
    <row r="9" spans="1:7" ht="25.5">
      <c r="A9" s="10">
        <v>8</v>
      </c>
      <c r="B9" s="10"/>
      <c r="C9" s="10" t="s">
        <v>15</v>
      </c>
      <c r="D9" s="8"/>
      <c r="E9" s="8"/>
      <c r="F9" s="8"/>
      <c r="G9" s="8"/>
    </row>
    <row r="10" spans="1:7">
      <c r="A10" s="10"/>
      <c r="B10" s="15">
        <v>84</v>
      </c>
      <c r="C10" s="15" t="s">
        <v>22</v>
      </c>
      <c r="D10" s="8"/>
      <c r="E10" s="8"/>
      <c r="F10" s="8"/>
      <c r="G10" s="8"/>
    </row>
    <row r="11" spans="1:7">
      <c r="A11" s="10"/>
      <c r="B11" s="15"/>
      <c r="C11" s="39"/>
      <c r="D11" s="8"/>
      <c r="E11" s="8"/>
      <c r="F11" s="8"/>
      <c r="G11" s="8"/>
    </row>
    <row r="12" spans="1:7">
      <c r="A12" s="10"/>
      <c r="B12" s="15"/>
      <c r="C12" s="35" t="s">
        <v>55</v>
      </c>
      <c r="D12" s="8"/>
      <c r="E12" s="8"/>
      <c r="F12" s="8"/>
      <c r="G12" s="8"/>
    </row>
    <row r="13" spans="1:7" ht="25.5">
      <c r="A13" s="13">
        <v>5</v>
      </c>
      <c r="B13" s="14"/>
      <c r="C13" s="23" t="s">
        <v>16</v>
      </c>
      <c r="D13" s="8"/>
      <c r="E13" s="8"/>
      <c r="F13" s="8"/>
      <c r="G13" s="8"/>
    </row>
    <row r="14" spans="1:7" ht="25.5">
      <c r="A14" s="15"/>
      <c r="B14" s="15">
        <v>54</v>
      </c>
      <c r="C14" s="24" t="s">
        <v>23</v>
      </c>
      <c r="D14" s="8"/>
      <c r="E14" s="8"/>
      <c r="F14" s="8"/>
      <c r="G14" s="9"/>
    </row>
  </sheetData>
  <mergeCells count="3">
    <mergeCell ref="A1:G1"/>
    <mergeCell ref="A3:G3"/>
    <mergeCell ref="A5:G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6"/>
  <sheetViews>
    <sheetView topLeftCell="B1" workbookViewId="0">
      <selection activeCell="O20" sqref="O20"/>
    </sheetView>
  </sheetViews>
  <sheetFormatPr defaultRowHeight="15"/>
  <cols>
    <col min="1" max="5" width="25.28515625" customWidth="1"/>
  </cols>
  <sheetData>
    <row r="1" spans="1:5" ht="42" customHeight="1">
      <c r="A1" s="97" t="s">
        <v>137</v>
      </c>
      <c r="B1" s="97"/>
      <c r="C1" s="97"/>
      <c r="D1" s="97"/>
      <c r="E1" s="97"/>
    </row>
    <row r="2" spans="1:5" ht="18" customHeight="1">
      <c r="A2" s="22"/>
      <c r="B2" s="22"/>
      <c r="C2" s="22"/>
      <c r="D2" s="22"/>
      <c r="E2" s="22"/>
    </row>
    <row r="3" spans="1:5" ht="15.75" customHeight="1">
      <c r="A3" s="97" t="s">
        <v>18</v>
      </c>
      <c r="B3" s="97"/>
      <c r="C3" s="97"/>
      <c r="D3" s="97"/>
      <c r="E3" s="97"/>
    </row>
    <row r="4" spans="1:5" ht="18">
      <c r="A4" s="22"/>
      <c r="B4" s="22"/>
      <c r="C4" s="22"/>
      <c r="D4" s="5"/>
      <c r="E4" s="5"/>
    </row>
    <row r="5" spans="1:5" ht="18" customHeight="1">
      <c r="A5" s="97" t="s">
        <v>51</v>
      </c>
      <c r="B5" s="97"/>
      <c r="C5" s="97"/>
      <c r="D5" s="97"/>
      <c r="E5" s="97"/>
    </row>
    <row r="6" spans="1:5" ht="18">
      <c r="A6" s="22"/>
      <c r="B6" s="22"/>
      <c r="C6" s="22"/>
      <c r="D6" s="5"/>
      <c r="E6" s="5"/>
    </row>
    <row r="7" spans="1:5" ht="25.5">
      <c r="A7" s="17" t="s">
        <v>43</v>
      </c>
      <c r="B7" s="18" t="s">
        <v>31</v>
      </c>
      <c r="C7" s="18" t="s">
        <v>30</v>
      </c>
      <c r="D7" s="18" t="s">
        <v>138</v>
      </c>
      <c r="E7" s="18" t="s">
        <v>139</v>
      </c>
    </row>
    <row r="8" spans="1:5">
      <c r="A8" s="10" t="s">
        <v>52</v>
      </c>
      <c r="B8" s="8"/>
      <c r="C8" s="8"/>
      <c r="D8" s="8"/>
      <c r="E8" s="8"/>
    </row>
    <row r="9" spans="1:5" ht="25.5">
      <c r="A9" s="10" t="s">
        <v>53</v>
      </c>
      <c r="B9" s="8"/>
      <c r="C9" s="8"/>
      <c r="D9" s="8"/>
      <c r="E9" s="8"/>
    </row>
    <row r="10" spans="1:5" ht="25.5">
      <c r="A10" s="16" t="s">
        <v>54</v>
      </c>
      <c r="B10" s="8"/>
      <c r="C10" s="8"/>
      <c r="D10" s="8"/>
      <c r="E10" s="8"/>
    </row>
    <row r="11" spans="1:5">
      <c r="A11" s="16"/>
      <c r="B11" s="8"/>
      <c r="C11" s="8"/>
      <c r="D11" s="8"/>
      <c r="E11" s="8"/>
    </row>
    <row r="12" spans="1:5">
      <c r="A12" s="10" t="s">
        <v>55</v>
      </c>
      <c r="B12" s="8"/>
      <c r="C12" s="8"/>
      <c r="D12" s="8"/>
      <c r="E12" s="8"/>
    </row>
    <row r="13" spans="1:5">
      <c r="A13" s="23" t="s">
        <v>46</v>
      </c>
      <c r="B13" s="8"/>
      <c r="C13" s="8"/>
      <c r="D13" s="8"/>
      <c r="E13" s="8"/>
    </row>
    <row r="14" spans="1:5">
      <c r="A14" s="12" t="s">
        <v>47</v>
      </c>
      <c r="B14" s="8"/>
      <c r="C14" s="8"/>
      <c r="D14" s="8"/>
      <c r="E14" s="9"/>
    </row>
    <row r="15" spans="1:5">
      <c r="A15" s="23" t="s">
        <v>48</v>
      </c>
      <c r="B15" s="8"/>
      <c r="C15" s="8"/>
      <c r="D15" s="8"/>
      <c r="E15" s="9"/>
    </row>
    <row r="16" spans="1:5">
      <c r="A16" s="12" t="s">
        <v>49</v>
      </c>
      <c r="B16" s="8"/>
      <c r="C16" s="8"/>
      <c r="D16" s="8"/>
      <c r="E16" s="9"/>
    </row>
  </sheetData>
  <mergeCells count="3">
    <mergeCell ref="A1:E1"/>
    <mergeCell ref="A3:E3"/>
    <mergeCell ref="A5:E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14"/>
  <sheetViews>
    <sheetView tabSelected="1" topLeftCell="A91" workbookViewId="0">
      <selection activeCell="L82" sqref="L82"/>
    </sheetView>
  </sheetViews>
  <sheetFormatPr defaultRowHeight="1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8" width="25.28515625" customWidth="1"/>
  </cols>
  <sheetData>
    <row r="1" spans="1:8" ht="35.25" customHeight="1">
      <c r="A1" s="86" t="s">
        <v>65</v>
      </c>
      <c r="B1" s="86"/>
      <c r="C1" s="86"/>
      <c r="D1" s="86"/>
    </row>
    <row r="3" spans="1:8" ht="42" customHeight="1">
      <c r="A3" s="97" t="s">
        <v>137</v>
      </c>
      <c r="B3" s="97"/>
      <c r="C3" s="97"/>
      <c r="D3" s="97"/>
      <c r="E3" s="97"/>
      <c r="F3" s="97"/>
      <c r="G3" s="97"/>
      <c r="H3" s="97"/>
    </row>
    <row r="4" spans="1:8" ht="18">
      <c r="A4" s="4"/>
      <c r="B4" s="4"/>
      <c r="C4" s="4"/>
      <c r="D4" s="4"/>
      <c r="E4" s="4"/>
      <c r="F4" s="4"/>
      <c r="G4" s="5"/>
      <c r="H4" s="5"/>
    </row>
    <row r="5" spans="1:8" ht="18" customHeight="1">
      <c r="A5" s="97" t="s">
        <v>17</v>
      </c>
      <c r="B5" s="99"/>
      <c r="C5" s="99"/>
      <c r="D5" s="99"/>
      <c r="E5" s="99"/>
      <c r="F5" s="99"/>
      <c r="G5" s="99"/>
      <c r="H5" s="99"/>
    </row>
    <row r="6" spans="1:8" ht="18">
      <c r="A6" s="4"/>
      <c r="B6" s="4"/>
      <c r="C6" s="4"/>
      <c r="D6" s="4"/>
      <c r="E6" s="4"/>
      <c r="F6" s="4"/>
      <c r="G6" s="5"/>
      <c r="H6" s="5"/>
    </row>
    <row r="7" spans="1:8" ht="25.5">
      <c r="A7" s="141" t="s">
        <v>19</v>
      </c>
      <c r="B7" s="142"/>
      <c r="C7" s="143"/>
      <c r="D7" s="17" t="s">
        <v>20</v>
      </c>
      <c r="E7" s="18" t="s">
        <v>31</v>
      </c>
      <c r="F7" s="18" t="s">
        <v>30</v>
      </c>
      <c r="G7" s="18" t="s">
        <v>138</v>
      </c>
      <c r="H7" s="18" t="s">
        <v>139</v>
      </c>
    </row>
    <row r="8" spans="1:8" ht="25.5">
      <c r="A8" s="123" t="s">
        <v>79</v>
      </c>
      <c r="B8" s="124"/>
      <c r="C8" s="125"/>
      <c r="D8" s="26" t="s">
        <v>80</v>
      </c>
      <c r="E8" s="70">
        <f>SUM(E9,E13)</f>
        <v>943936.05</v>
      </c>
      <c r="F8" s="70">
        <f>SUM(F9,F13)</f>
        <v>1090611.31</v>
      </c>
      <c r="G8" s="70">
        <f>SUM(G9,G13)</f>
        <v>37657.71</v>
      </c>
      <c r="H8" s="70">
        <f>SUM(H9,H13)</f>
        <v>1128269.02</v>
      </c>
    </row>
    <row r="9" spans="1:8">
      <c r="A9" s="123" t="s">
        <v>81</v>
      </c>
      <c r="B9" s="124"/>
      <c r="C9" s="125"/>
      <c r="D9" s="26" t="s">
        <v>112</v>
      </c>
      <c r="E9" s="70">
        <f t="shared" ref="E9:F11" si="0">SUM(E10)</f>
        <v>81842.05</v>
      </c>
      <c r="F9" s="70">
        <f t="shared" si="0"/>
        <v>84297.31</v>
      </c>
      <c r="G9" s="70">
        <f t="shared" ref="G9:H11" si="1">SUM(G10)</f>
        <v>1652.71</v>
      </c>
      <c r="H9" s="70">
        <f t="shared" si="1"/>
        <v>85950.02</v>
      </c>
    </row>
    <row r="10" spans="1:8">
      <c r="A10" s="126" t="s">
        <v>82</v>
      </c>
      <c r="B10" s="127"/>
      <c r="C10" s="128"/>
      <c r="D10" s="34" t="s">
        <v>84</v>
      </c>
      <c r="E10" s="58">
        <f t="shared" si="0"/>
        <v>81842.05</v>
      </c>
      <c r="F10" s="58">
        <f t="shared" si="0"/>
        <v>84297.31</v>
      </c>
      <c r="G10" s="58">
        <f t="shared" si="1"/>
        <v>1652.71</v>
      </c>
      <c r="H10" s="81">
        <f t="shared" si="1"/>
        <v>85950.02</v>
      </c>
    </row>
    <row r="11" spans="1:8">
      <c r="A11" s="117">
        <v>3</v>
      </c>
      <c r="B11" s="118"/>
      <c r="C11" s="119"/>
      <c r="D11" s="25" t="s">
        <v>9</v>
      </c>
      <c r="E11" s="58">
        <f t="shared" si="0"/>
        <v>81842.05</v>
      </c>
      <c r="F11" s="58">
        <f t="shared" si="0"/>
        <v>84297.31</v>
      </c>
      <c r="G11" s="58">
        <f t="shared" si="1"/>
        <v>1652.71</v>
      </c>
      <c r="H11" s="81">
        <f t="shared" si="1"/>
        <v>85950.02</v>
      </c>
    </row>
    <row r="12" spans="1:8">
      <c r="A12" s="120">
        <v>32</v>
      </c>
      <c r="B12" s="121"/>
      <c r="C12" s="122"/>
      <c r="D12" s="25" t="s">
        <v>21</v>
      </c>
      <c r="E12" s="58">
        <v>81842.05</v>
      </c>
      <c r="F12" s="58">
        <v>84297.31</v>
      </c>
      <c r="G12" s="58">
        <v>1652.71</v>
      </c>
      <c r="H12" s="81">
        <v>85950.02</v>
      </c>
    </row>
    <row r="13" spans="1:8">
      <c r="A13" s="123" t="s">
        <v>128</v>
      </c>
      <c r="B13" s="124"/>
      <c r="C13" s="125"/>
      <c r="D13" s="63" t="s">
        <v>129</v>
      </c>
      <c r="E13" s="70">
        <f t="shared" ref="E13:F14" si="2">SUM(E14)</f>
        <v>862094</v>
      </c>
      <c r="F13" s="70">
        <f t="shared" si="2"/>
        <v>1006314</v>
      </c>
      <c r="G13" s="70">
        <f>SUM(G14)</f>
        <v>36005</v>
      </c>
      <c r="H13" s="83">
        <f>SUM(H14)</f>
        <v>1042319</v>
      </c>
    </row>
    <row r="14" spans="1:8">
      <c r="A14" s="126" t="s">
        <v>83</v>
      </c>
      <c r="B14" s="127"/>
      <c r="C14" s="128"/>
      <c r="D14" s="64" t="s">
        <v>96</v>
      </c>
      <c r="E14" s="58">
        <f t="shared" si="2"/>
        <v>862094</v>
      </c>
      <c r="F14" s="58">
        <f t="shared" si="2"/>
        <v>1006314</v>
      </c>
      <c r="G14" s="58">
        <f>SUM(G15)</f>
        <v>36005</v>
      </c>
      <c r="H14" s="81">
        <f>SUM(H15)</f>
        <v>1042319</v>
      </c>
    </row>
    <row r="15" spans="1:8">
      <c r="A15" s="117">
        <v>3</v>
      </c>
      <c r="B15" s="118"/>
      <c r="C15" s="119"/>
      <c r="D15" s="64" t="s">
        <v>9</v>
      </c>
      <c r="E15" s="58">
        <f>SUM(E16:E17)</f>
        <v>862094</v>
      </c>
      <c r="F15" s="58">
        <f>SUM(F16:F17)</f>
        <v>1006314</v>
      </c>
      <c r="G15" s="58">
        <f>SUM(G16:G17)</f>
        <v>36005</v>
      </c>
      <c r="H15" s="81">
        <f>SUM(H16:H17)</f>
        <v>1042319</v>
      </c>
    </row>
    <row r="16" spans="1:8">
      <c r="A16" s="120">
        <v>31</v>
      </c>
      <c r="B16" s="121"/>
      <c r="C16" s="122"/>
      <c r="D16" s="64" t="s">
        <v>10</v>
      </c>
      <c r="E16" s="58">
        <v>860414</v>
      </c>
      <c r="F16" s="58">
        <v>1004634</v>
      </c>
      <c r="G16" s="58">
        <v>35501</v>
      </c>
      <c r="H16" s="81">
        <v>1040135</v>
      </c>
    </row>
    <row r="17" spans="1:8" ht="17.25" customHeight="1">
      <c r="A17" s="144">
        <v>32</v>
      </c>
      <c r="B17" s="145"/>
      <c r="C17" s="146"/>
      <c r="D17" s="64" t="s">
        <v>21</v>
      </c>
      <c r="E17" s="58">
        <v>1680</v>
      </c>
      <c r="F17" s="58">
        <v>1680</v>
      </c>
      <c r="G17" s="58">
        <v>504</v>
      </c>
      <c r="H17" s="81">
        <v>2184</v>
      </c>
    </row>
    <row r="18" spans="1:8" ht="25.5">
      <c r="A18" s="123" t="s">
        <v>85</v>
      </c>
      <c r="B18" s="124"/>
      <c r="C18" s="125"/>
      <c r="D18" s="26" t="s">
        <v>86</v>
      </c>
      <c r="E18" s="70">
        <f>SUM(E19,E23,E46,E50,E60,E64,)</f>
        <v>22384.01</v>
      </c>
      <c r="F18" s="70">
        <f>SUM(F19,F23,F46,F50,F60,F64)</f>
        <v>25270</v>
      </c>
      <c r="G18" s="70">
        <f>SUM(G19,G23,G46,G50,G60,G64)</f>
        <v>18666.669999999998</v>
      </c>
      <c r="H18" s="70">
        <f>SUM(H19,H23,H46,H50,H60,H64)</f>
        <v>43936.67</v>
      </c>
    </row>
    <row r="19" spans="1:8" ht="26.25" customHeight="1">
      <c r="A19" s="123" t="s">
        <v>87</v>
      </c>
      <c r="B19" s="124"/>
      <c r="C19" s="125"/>
      <c r="D19" s="63" t="s">
        <v>113</v>
      </c>
      <c r="E19" s="70">
        <f t="shared" ref="E19:E21" si="3">SUM(E20)</f>
        <v>1194</v>
      </c>
      <c r="F19" s="70">
        <v>0</v>
      </c>
      <c r="G19" s="70">
        <f>SUM(G20)</f>
        <v>0</v>
      </c>
      <c r="H19" s="70">
        <f>SUM(H20)</f>
        <v>0</v>
      </c>
    </row>
    <row r="20" spans="1:8" ht="15" customHeight="1">
      <c r="A20" s="126" t="s">
        <v>88</v>
      </c>
      <c r="B20" s="127"/>
      <c r="C20" s="128"/>
      <c r="D20" s="34" t="s">
        <v>89</v>
      </c>
      <c r="E20" s="58">
        <f t="shared" si="3"/>
        <v>1194</v>
      </c>
      <c r="F20" s="58">
        <v>0</v>
      </c>
      <c r="G20" s="58">
        <v>0</v>
      </c>
      <c r="H20" s="81">
        <v>0</v>
      </c>
    </row>
    <row r="21" spans="1:8">
      <c r="A21" s="117">
        <v>3</v>
      </c>
      <c r="B21" s="118"/>
      <c r="C21" s="119"/>
      <c r="D21" s="25" t="s">
        <v>9</v>
      </c>
      <c r="E21" s="58">
        <f t="shared" si="3"/>
        <v>1194</v>
      </c>
      <c r="F21" s="58">
        <v>0</v>
      </c>
      <c r="G21" s="58">
        <v>0</v>
      </c>
      <c r="H21" s="81">
        <v>0</v>
      </c>
    </row>
    <row r="22" spans="1:8">
      <c r="A22" s="120">
        <v>32</v>
      </c>
      <c r="B22" s="121"/>
      <c r="C22" s="122"/>
      <c r="D22" s="25" t="s">
        <v>21</v>
      </c>
      <c r="E22" s="58">
        <v>1194</v>
      </c>
      <c r="F22" s="58">
        <v>0</v>
      </c>
      <c r="G22" s="58">
        <v>0</v>
      </c>
      <c r="H22" s="81">
        <v>0</v>
      </c>
    </row>
    <row r="23" spans="1:8" ht="25.5">
      <c r="A23" s="123" t="s">
        <v>130</v>
      </c>
      <c r="B23" s="124"/>
      <c r="C23" s="125"/>
      <c r="D23" s="63" t="s">
        <v>131</v>
      </c>
      <c r="E23" s="70">
        <f>SUM(E24,E29,E32,E37,E43)</f>
        <v>16552.95</v>
      </c>
      <c r="F23" s="70">
        <f>SUM(F24,F29,F32,F37,F43)</f>
        <v>23470</v>
      </c>
      <c r="G23" s="70">
        <f>SUM(G24,G29,G32,G37,G43)</f>
        <v>18666.669999999998</v>
      </c>
      <c r="H23" s="83">
        <f>SUM(H24,H29,H32,H37,H43)</f>
        <v>42136.67</v>
      </c>
    </row>
    <row r="24" spans="1:8" ht="15" customHeight="1">
      <c r="A24" s="126" t="s">
        <v>90</v>
      </c>
      <c r="B24" s="127"/>
      <c r="C24" s="128"/>
      <c r="D24" s="34" t="s">
        <v>91</v>
      </c>
      <c r="E24" s="58">
        <f>SUM(E25,E27)</f>
        <v>3778</v>
      </c>
      <c r="F24" s="58">
        <f>SUM(F25,F27)</f>
        <v>5100</v>
      </c>
      <c r="G24" s="58">
        <f>SUM(G25,G27)</f>
        <v>0</v>
      </c>
      <c r="H24" s="81">
        <f>SUM(H25,H27)</f>
        <v>5100</v>
      </c>
    </row>
    <row r="25" spans="1:8">
      <c r="A25" s="117">
        <v>3</v>
      </c>
      <c r="B25" s="118"/>
      <c r="C25" s="119"/>
      <c r="D25" s="25" t="s">
        <v>9</v>
      </c>
      <c r="E25" s="58">
        <f>SUM(E26)</f>
        <v>2862</v>
      </c>
      <c r="F25" s="58">
        <f>SUM(F26)</f>
        <v>4250</v>
      </c>
      <c r="G25" s="58">
        <f>SUM(G26)</f>
        <v>0</v>
      </c>
      <c r="H25" s="81">
        <f>SUM(H26)</f>
        <v>4250</v>
      </c>
    </row>
    <row r="26" spans="1:8">
      <c r="A26" s="120">
        <v>32</v>
      </c>
      <c r="B26" s="121"/>
      <c r="C26" s="122"/>
      <c r="D26" s="25" t="s">
        <v>21</v>
      </c>
      <c r="E26" s="58">
        <v>2862</v>
      </c>
      <c r="F26" s="58">
        <v>4250</v>
      </c>
      <c r="G26" s="58">
        <v>0</v>
      </c>
      <c r="H26" s="81">
        <v>4250</v>
      </c>
    </row>
    <row r="27" spans="1:8" ht="26.25">
      <c r="A27" s="135">
        <v>4</v>
      </c>
      <c r="B27" s="136"/>
      <c r="C27" s="137"/>
      <c r="D27" s="72" t="s">
        <v>11</v>
      </c>
      <c r="E27" s="74">
        <f>SUM(E28)</f>
        <v>916</v>
      </c>
      <c r="F27" s="74">
        <f>SUM(F28)</f>
        <v>850</v>
      </c>
      <c r="G27" s="74">
        <f>SUM(G28)</f>
        <v>0</v>
      </c>
      <c r="H27" s="74">
        <f>SUM(H28)</f>
        <v>850</v>
      </c>
    </row>
    <row r="28" spans="1:8">
      <c r="A28" s="138">
        <v>42</v>
      </c>
      <c r="B28" s="139"/>
      <c r="C28" s="140"/>
      <c r="D28" s="72" t="s">
        <v>28</v>
      </c>
      <c r="E28" s="74">
        <v>916</v>
      </c>
      <c r="F28" s="74">
        <v>850</v>
      </c>
      <c r="G28" s="74">
        <v>0</v>
      </c>
      <c r="H28" s="74">
        <v>850</v>
      </c>
    </row>
    <row r="29" spans="1:8">
      <c r="A29" s="129" t="s">
        <v>92</v>
      </c>
      <c r="B29" s="130"/>
      <c r="C29" s="131"/>
      <c r="D29" s="76" t="s">
        <v>93</v>
      </c>
      <c r="E29" s="74">
        <f t="shared" ref="E29:F30" si="4">SUM(E30)</f>
        <v>132</v>
      </c>
      <c r="F29" s="74">
        <f t="shared" si="4"/>
        <v>100</v>
      </c>
      <c r="G29" s="74">
        <f>SUM(G30)</f>
        <v>430.89</v>
      </c>
      <c r="H29" s="74">
        <f>SUM(H30)</f>
        <v>530.89</v>
      </c>
    </row>
    <row r="30" spans="1:8">
      <c r="A30" s="135">
        <v>3</v>
      </c>
      <c r="B30" s="136"/>
      <c r="C30" s="137"/>
      <c r="D30" s="73" t="s">
        <v>9</v>
      </c>
      <c r="E30" s="74">
        <f t="shared" si="4"/>
        <v>132</v>
      </c>
      <c r="F30" s="74">
        <f t="shared" si="4"/>
        <v>100</v>
      </c>
      <c r="G30" s="74">
        <f>SUM(G31)</f>
        <v>430.89</v>
      </c>
      <c r="H30" s="74">
        <f>SUM(H31)</f>
        <v>530.89</v>
      </c>
    </row>
    <row r="31" spans="1:8">
      <c r="A31" s="138">
        <v>32</v>
      </c>
      <c r="B31" s="139"/>
      <c r="C31" s="140"/>
      <c r="D31" s="73" t="s">
        <v>21</v>
      </c>
      <c r="E31" s="74">
        <v>132</v>
      </c>
      <c r="F31" s="74">
        <v>100</v>
      </c>
      <c r="G31" s="74">
        <v>430.89</v>
      </c>
      <c r="H31" s="74">
        <v>530.89</v>
      </c>
    </row>
    <row r="32" spans="1:8">
      <c r="A32" s="129" t="s">
        <v>95</v>
      </c>
      <c r="B32" s="130"/>
      <c r="C32" s="131"/>
      <c r="D32" s="76" t="s">
        <v>94</v>
      </c>
      <c r="E32" s="74">
        <f>SUM(E33,E35)</f>
        <v>11790.95</v>
      </c>
      <c r="F32" s="74">
        <f>SUM(F33,F35)</f>
        <v>4000</v>
      </c>
      <c r="G32" s="74">
        <f>SUM(G33,G35)</f>
        <v>18235.78</v>
      </c>
      <c r="H32" s="74">
        <f>SUM(H33,H35)</f>
        <v>22235.78</v>
      </c>
    </row>
    <row r="33" spans="1:8">
      <c r="A33" s="135">
        <v>3</v>
      </c>
      <c r="B33" s="136"/>
      <c r="C33" s="137"/>
      <c r="D33" s="73" t="s">
        <v>9</v>
      </c>
      <c r="E33" s="74">
        <f>SUM(E34)</f>
        <v>6015.39</v>
      </c>
      <c r="F33" s="74">
        <f>SUM(F34)</f>
        <v>2800</v>
      </c>
      <c r="G33" s="74">
        <f>SUM(G34)</f>
        <v>5642.03</v>
      </c>
      <c r="H33" s="74">
        <f>SUM(H34)</f>
        <v>8442.0300000000007</v>
      </c>
    </row>
    <row r="34" spans="1:8">
      <c r="A34" s="138">
        <v>32</v>
      </c>
      <c r="B34" s="139"/>
      <c r="C34" s="140"/>
      <c r="D34" s="73" t="s">
        <v>21</v>
      </c>
      <c r="E34" s="74">
        <v>6015.39</v>
      </c>
      <c r="F34" s="74">
        <v>2800</v>
      </c>
      <c r="G34" s="74">
        <v>5642.03</v>
      </c>
      <c r="H34" s="74">
        <v>8442.0300000000007</v>
      </c>
    </row>
    <row r="35" spans="1:8" ht="26.25">
      <c r="A35" s="135">
        <v>4</v>
      </c>
      <c r="B35" s="136"/>
      <c r="C35" s="137"/>
      <c r="D35" s="72" t="s">
        <v>11</v>
      </c>
      <c r="E35" s="74">
        <f>SUM(E36)</f>
        <v>5775.56</v>
      </c>
      <c r="F35" s="74">
        <f>SUM(F36)</f>
        <v>1200</v>
      </c>
      <c r="G35" s="74">
        <f>SUM(G36)</f>
        <v>12593.75</v>
      </c>
      <c r="H35" s="74">
        <f>SUM(H36)</f>
        <v>13793.75</v>
      </c>
    </row>
    <row r="36" spans="1:8" ht="26.25">
      <c r="A36" s="138">
        <v>42</v>
      </c>
      <c r="B36" s="139"/>
      <c r="C36" s="140"/>
      <c r="D36" s="72" t="s">
        <v>28</v>
      </c>
      <c r="E36" s="74">
        <v>5775.56</v>
      </c>
      <c r="F36" s="74">
        <v>1200</v>
      </c>
      <c r="G36" s="74">
        <v>12593.75</v>
      </c>
      <c r="H36" s="74">
        <v>13793.75</v>
      </c>
    </row>
    <row r="37" spans="1:8">
      <c r="A37" s="129" t="s">
        <v>83</v>
      </c>
      <c r="B37" s="130"/>
      <c r="C37" s="131"/>
      <c r="D37" s="76" t="s">
        <v>96</v>
      </c>
      <c r="E37" s="74">
        <f>SUM(E38,E41)</f>
        <v>786</v>
      </c>
      <c r="F37" s="74">
        <f>SUM(F38,F41)</f>
        <v>14204</v>
      </c>
      <c r="G37" s="74">
        <f>SUM(G38,G41)</f>
        <v>0</v>
      </c>
      <c r="H37" s="74">
        <f>SUM(H38,H41)</f>
        <v>14204</v>
      </c>
    </row>
    <row r="38" spans="1:8">
      <c r="A38" s="135">
        <v>3</v>
      </c>
      <c r="B38" s="136"/>
      <c r="C38" s="137"/>
      <c r="D38" s="73" t="s">
        <v>9</v>
      </c>
      <c r="E38" s="74">
        <f>SUM(E39:E40)</f>
        <v>654</v>
      </c>
      <c r="F38" s="74">
        <f>SUM(F39:F40)</f>
        <v>14072</v>
      </c>
      <c r="G38" s="74">
        <f>SUM(G39:G40)</f>
        <v>0</v>
      </c>
      <c r="H38" s="74">
        <f>SUM(H39:H40)</f>
        <v>14072</v>
      </c>
    </row>
    <row r="39" spans="1:8">
      <c r="A39" s="138">
        <v>31</v>
      </c>
      <c r="B39" s="139"/>
      <c r="C39" s="140"/>
      <c r="D39" s="73" t="s">
        <v>10</v>
      </c>
      <c r="E39" s="74">
        <v>172</v>
      </c>
      <c r="F39" s="74">
        <v>172</v>
      </c>
      <c r="G39" s="74">
        <v>0</v>
      </c>
      <c r="H39" s="74">
        <v>172</v>
      </c>
    </row>
    <row r="40" spans="1:8">
      <c r="A40" s="138">
        <v>32</v>
      </c>
      <c r="B40" s="139"/>
      <c r="C40" s="140"/>
      <c r="D40" s="73" t="s">
        <v>21</v>
      </c>
      <c r="E40" s="74">
        <v>482</v>
      </c>
      <c r="F40" s="74">
        <v>13900</v>
      </c>
      <c r="G40" s="74">
        <v>0</v>
      </c>
      <c r="H40" s="74">
        <v>13900</v>
      </c>
    </row>
    <row r="41" spans="1:8" ht="26.25">
      <c r="A41" s="135">
        <v>4</v>
      </c>
      <c r="B41" s="136"/>
      <c r="C41" s="137"/>
      <c r="D41" s="72" t="s">
        <v>11</v>
      </c>
      <c r="E41" s="74">
        <f>SUM(E42)</f>
        <v>132</v>
      </c>
      <c r="F41" s="74">
        <f>SUM(F42)</f>
        <v>132</v>
      </c>
      <c r="G41" s="74">
        <f>SUM(G42)</f>
        <v>0</v>
      </c>
      <c r="H41" s="74">
        <f>SUM(H42)</f>
        <v>132</v>
      </c>
    </row>
    <row r="42" spans="1:8" ht="26.25">
      <c r="A42" s="138">
        <v>42</v>
      </c>
      <c r="B42" s="139"/>
      <c r="C42" s="140"/>
      <c r="D42" s="72" t="s">
        <v>28</v>
      </c>
      <c r="E42" s="74">
        <v>132</v>
      </c>
      <c r="F42" s="74">
        <v>132</v>
      </c>
      <c r="G42" s="74">
        <v>0</v>
      </c>
      <c r="H42" s="74">
        <v>132</v>
      </c>
    </row>
    <row r="43" spans="1:8">
      <c r="A43" s="129" t="s">
        <v>97</v>
      </c>
      <c r="B43" s="130"/>
      <c r="C43" s="131"/>
      <c r="D43" s="76" t="s">
        <v>98</v>
      </c>
      <c r="E43" s="74">
        <f t="shared" ref="E43:F44" si="5">SUM(E44)</f>
        <v>66</v>
      </c>
      <c r="F43" s="74">
        <f t="shared" si="5"/>
        <v>66</v>
      </c>
      <c r="G43" s="74">
        <f>SUM(G44)</f>
        <v>0</v>
      </c>
      <c r="H43" s="74">
        <f>SUM(H44)</f>
        <v>66</v>
      </c>
    </row>
    <row r="44" spans="1:8">
      <c r="A44" s="135">
        <v>3</v>
      </c>
      <c r="B44" s="136"/>
      <c r="C44" s="137"/>
      <c r="D44" s="73" t="s">
        <v>9</v>
      </c>
      <c r="E44" s="74">
        <f t="shared" si="5"/>
        <v>66</v>
      </c>
      <c r="F44" s="74">
        <f t="shared" si="5"/>
        <v>66</v>
      </c>
      <c r="G44" s="74">
        <v>0</v>
      </c>
      <c r="H44" s="74">
        <v>66</v>
      </c>
    </row>
    <row r="45" spans="1:8">
      <c r="A45" s="138">
        <v>32</v>
      </c>
      <c r="B45" s="139"/>
      <c r="C45" s="140"/>
      <c r="D45" s="73" t="s">
        <v>21</v>
      </c>
      <c r="E45" s="74">
        <v>66</v>
      </c>
      <c r="F45" s="74">
        <v>66</v>
      </c>
      <c r="G45" s="74">
        <v>0</v>
      </c>
      <c r="H45" s="74">
        <v>66</v>
      </c>
    </row>
    <row r="46" spans="1:8">
      <c r="A46" s="123" t="s">
        <v>99</v>
      </c>
      <c r="B46" s="124"/>
      <c r="C46" s="125"/>
      <c r="D46" s="75" t="s">
        <v>114</v>
      </c>
      <c r="E46" s="79">
        <f t="shared" ref="E46:E48" si="6">SUM(E47)</f>
        <v>1461.1</v>
      </c>
      <c r="F46" s="79">
        <v>0</v>
      </c>
      <c r="G46" s="79">
        <f>SUM(G47)</f>
        <v>0</v>
      </c>
      <c r="H46" s="79">
        <f>SUM(H47)</f>
        <v>0</v>
      </c>
    </row>
    <row r="47" spans="1:8">
      <c r="A47" s="129" t="s">
        <v>88</v>
      </c>
      <c r="B47" s="130"/>
      <c r="C47" s="131"/>
      <c r="D47" s="76" t="s">
        <v>89</v>
      </c>
      <c r="E47" s="74">
        <f t="shared" si="6"/>
        <v>1461.1</v>
      </c>
      <c r="F47" s="74">
        <v>0</v>
      </c>
      <c r="G47" s="74">
        <v>0</v>
      </c>
      <c r="H47" s="74">
        <v>0</v>
      </c>
    </row>
    <row r="48" spans="1:8">
      <c r="A48" s="135">
        <v>3</v>
      </c>
      <c r="B48" s="136"/>
      <c r="C48" s="137"/>
      <c r="D48" s="73" t="s">
        <v>9</v>
      </c>
      <c r="E48" s="74">
        <f t="shared" si="6"/>
        <v>1461.1</v>
      </c>
      <c r="F48" s="74">
        <v>0</v>
      </c>
      <c r="G48" s="74">
        <v>0</v>
      </c>
      <c r="H48" s="74">
        <v>0</v>
      </c>
    </row>
    <row r="49" spans="1:8">
      <c r="A49" s="138">
        <v>32</v>
      </c>
      <c r="B49" s="139"/>
      <c r="C49" s="140"/>
      <c r="D49" s="73" t="s">
        <v>21</v>
      </c>
      <c r="E49" s="74">
        <v>1461.1</v>
      </c>
      <c r="F49" s="74">
        <v>0</v>
      </c>
      <c r="G49" s="74">
        <v>0</v>
      </c>
      <c r="H49" s="74">
        <v>0</v>
      </c>
    </row>
    <row r="50" spans="1:8">
      <c r="A50" s="132" t="s">
        <v>100</v>
      </c>
      <c r="B50" s="133"/>
      <c r="C50" s="134"/>
      <c r="D50" s="75" t="s">
        <v>115</v>
      </c>
      <c r="E50" s="79">
        <f>SUM(E51,E54,E57)</f>
        <v>1754.64</v>
      </c>
      <c r="F50" s="79">
        <f>SUM(F51,F54,F57)</f>
        <v>1800</v>
      </c>
      <c r="G50" s="79">
        <f>SUM(G51,G54,G57)</f>
        <v>0</v>
      </c>
      <c r="H50" s="79">
        <f>SUM(H51,H54,H57)</f>
        <v>1800</v>
      </c>
    </row>
    <row r="51" spans="1:8">
      <c r="A51" s="129" t="s">
        <v>101</v>
      </c>
      <c r="B51" s="130"/>
      <c r="C51" s="131"/>
      <c r="D51" s="76" t="s">
        <v>102</v>
      </c>
      <c r="E51" s="74">
        <f>SUM(E52)</f>
        <v>1323.28</v>
      </c>
      <c r="F51" s="74">
        <v>0</v>
      </c>
      <c r="G51" s="74">
        <f>SUM(G52)</f>
        <v>0</v>
      </c>
      <c r="H51" s="74">
        <f>SUM(H52)</f>
        <v>0</v>
      </c>
    </row>
    <row r="52" spans="1:8">
      <c r="A52" s="135">
        <v>3</v>
      </c>
      <c r="B52" s="136"/>
      <c r="C52" s="137"/>
      <c r="D52" s="73" t="s">
        <v>9</v>
      </c>
      <c r="E52" s="74">
        <f>SUM(E53)</f>
        <v>1323.28</v>
      </c>
      <c r="F52" s="74">
        <v>0</v>
      </c>
      <c r="G52" s="74">
        <v>0</v>
      </c>
      <c r="H52" s="74">
        <v>0</v>
      </c>
    </row>
    <row r="53" spans="1:8">
      <c r="A53" s="138">
        <v>32</v>
      </c>
      <c r="B53" s="139"/>
      <c r="C53" s="140"/>
      <c r="D53" s="73" t="s">
        <v>21</v>
      </c>
      <c r="E53" s="74">
        <v>1323.28</v>
      </c>
      <c r="F53" s="74">
        <v>0</v>
      </c>
      <c r="G53" s="74">
        <v>0</v>
      </c>
      <c r="H53" s="74">
        <v>0</v>
      </c>
    </row>
    <row r="54" spans="1:8">
      <c r="A54" s="129" t="s">
        <v>83</v>
      </c>
      <c r="B54" s="130"/>
      <c r="C54" s="131"/>
      <c r="D54" s="76" t="s">
        <v>96</v>
      </c>
      <c r="E54" s="74">
        <f t="shared" ref="E54:F55" si="7">SUM(E55)</f>
        <v>160.66</v>
      </c>
      <c r="F54" s="74">
        <f t="shared" si="7"/>
        <v>400</v>
      </c>
      <c r="G54" s="74">
        <f>SUM(G55)</f>
        <v>0</v>
      </c>
      <c r="H54" s="74">
        <f>SUM(H55)</f>
        <v>400</v>
      </c>
    </row>
    <row r="55" spans="1:8">
      <c r="A55" s="135">
        <v>3</v>
      </c>
      <c r="B55" s="136"/>
      <c r="C55" s="137"/>
      <c r="D55" s="73" t="s">
        <v>9</v>
      </c>
      <c r="E55" s="74">
        <f t="shared" si="7"/>
        <v>160.66</v>
      </c>
      <c r="F55" s="74">
        <f t="shared" si="7"/>
        <v>400</v>
      </c>
      <c r="G55" s="74">
        <v>0</v>
      </c>
      <c r="H55" s="74">
        <f>SUM(H56)</f>
        <v>400</v>
      </c>
    </row>
    <row r="56" spans="1:8">
      <c r="A56" s="138">
        <v>32</v>
      </c>
      <c r="B56" s="139"/>
      <c r="C56" s="140"/>
      <c r="D56" s="73" t="s">
        <v>21</v>
      </c>
      <c r="E56" s="74">
        <v>160.66</v>
      </c>
      <c r="F56" s="74">
        <v>400</v>
      </c>
      <c r="G56" s="74">
        <v>0</v>
      </c>
      <c r="H56" s="74">
        <v>400</v>
      </c>
    </row>
    <row r="57" spans="1:8">
      <c r="A57" s="129" t="s">
        <v>103</v>
      </c>
      <c r="B57" s="130"/>
      <c r="C57" s="131"/>
      <c r="D57" s="76" t="s">
        <v>104</v>
      </c>
      <c r="E57" s="74">
        <f t="shared" ref="E57:F58" si="8">SUM(E58)</f>
        <v>270.7</v>
      </c>
      <c r="F57" s="74">
        <f t="shared" si="8"/>
        <v>1400</v>
      </c>
      <c r="G57" s="74">
        <f>SUM(G58)</f>
        <v>0</v>
      </c>
      <c r="H57" s="74">
        <f>SUM(H58)</f>
        <v>1400</v>
      </c>
    </row>
    <row r="58" spans="1:8">
      <c r="A58" s="135">
        <v>3</v>
      </c>
      <c r="B58" s="136"/>
      <c r="C58" s="137"/>
      <c r="D58" s="73" t="s">
        <v>9</v>
      </c>
      <c r="E58" s="74">
        <f t="shared" si="8"/>
        <v>270.7</v>
      </c>
      <c r="F58" s="74">
        <f t="shared" si="8"/>
        <v>1400</v>
      </c>
      <c r="G58" s="74">
        <v>0</v>
      </c>
      <c r="H58" s="74">
        <f>SUM(H59)</f>
        <v>1400</v>
      </c>
    </row>
    <row r="59" spans="1:8">
      <c r="A59" s="138">
        <v>32</v>
      </c>
      <c r="B59" s="139"/>
      <c r="C59" s="140"/>
      <c r="D59" s="73" t="s">
        <v>21</v>
      </c>
      <c r="E59" s="74">
        <v>270.7</v>
      </c>
      <c r="F59" s="74">
        <v>1400</v>
      </c>
      <c r="G59" s="74">
        <v>0</v>
      </c>
      <c r="H59" s="74">
        <v>1400</v>
      </c>
    </row>
    <row r="60" spans="1:8">
      <c r="A60" s="132" t="s">
        <v>105</v>
      </c>
      <c r="B60" s="133"/>
      <c r="C60" s="134"/>
      <c r="D60" s="75" t="s">
        <v>106</v>
      </c>
      <c r="E60" s="79">
        <f t="shared" ref="E60:E62" si="9">SUM(E61)</f>
        <v>730.02</v>
      </c>
      <c r="F60" s="79">
        <v>0</v>
      </c>
      <c r="G60" s="79">
        <f>SUM(G61)</f>
        <v>0</v>
      </c>
      <c r="H60" s="79">
        <f>SUM(H61)</f>
        <v>0</v>
      </c>
    </row>
    <row r="61" spans="1:8">
      <c r="A61" s="129" t="s">
        <v>88</v>
      </c>
      <c r="B61" s="130"/>
      <c r="C61" s="131"/>
      <c r="D61" s="76" t="s">
        <v>89</v>
      </c>
      <c r="E61" s="74">
        <f t="shared" si="9"/>
        <v>730.02</v>
      </c>
      <c r="F61" s="74">
        <v>0</v>
      </c>
      <c r="G61" s="74">
        <f>SUM(G62)</f>
        <v>0</v>
      </c>
      <c r="H61" s="74">
        <f>SUM(H62)</f>
        <v>0</v>
      </c>
    </row>
    <row r="62" spans="1:8">
      <c r="A62" s="135">
        <v>3</v>
      </c>
      <c r="B62" s="136"/>
      <c r="C62" s="137"/>
      <c r="D62" s="73" t="s">
        <v>9</v>
      </c>
      <c r="E62" s="74">
        <f t="shared" si="9"/>
        <v>730.02</v>
      </c>
      <c r="F62" s="74">
        <v>0</v>
      </c>
      <c r="G62" s="74">
        <v>0</v>
      </c>
      <c r="H62" s="74">
        <v>0</v>
      </c>
    </row>
    <row r="63" spans="1:8">
      <c r="A63" s="135">
        <v>32</v>
      </c>
      <c r="B63" s="136"/>
      <c r="C63" s="137"/>
      <c r="D63" s="73" t="s">
        <v>21</v>
      </c>
      <c r="E63" s="74">
        <v>730.02</v>
      </c>
      <c r="F63" s="74">
        <v>0</v>
      </c>
      <c r="G63" s="74">
        <v>0</v>
      </c>
      <c r="H63" s="74">
        <v>0</v>
      </c>
    </row>
    <row r="64" spans="1:8" ht="26.25">
      <c r="A64" s="132" t="s">
        <v>107</v>
      </c>
      <c r="B64" s="133"/>
      <c r="C64" s="134"/>
      <c r="D64" s="71" t="s">
        <v>116</v>
      </c>
      <c r="E64" s="79">
        <f t="shared" ref="E64:E66" si="10">SUM(E65)</f>
        <v>691.3</v>
      </c>
      <c r="F64" s="79">
        <v>0</v>
      </c>
      <c r="G64" s="79">
        <f>SUM(G65)</f>
        <v>0</v>
      </c>
      <c r="H64" s="79">
        <f>SUM(H65)</f>
        <v>0</v>
      </c>
    </row>
    <row r="65" spans="1:8">
      <c r="A65" s="129" t="s">
        <v>83</v>
      </c>
      <c r="B65" s="130"/>
      <c r="C65" s="131"/>
      <c r="D65" s="76" t="s">
        <v>96</v>
      </c>
      <c r="E65" s="74">
        <f t="shared" si="10"/>
        <v>691.3</v>
      </c>
      <c r="F65" s="74">
        <v>0</v>
      </c>
      <c r="G65" s="74">
        <v>0</v>
      </c>
      <c r="H65" s="74">
        <v>0</v>
      </c>
    </row>
    <row r="66" spans="1:8">
      <c r="A66" s="135">
        <v>3</v>
      </c>
      <c r="B66" s="136"/>
      <c r="C66" s="137"/>
      <c r="D66" s="73" t="s">
        <v>9</v>
      </c>
      <c r="E66" s="74">
        <f t="shared" si="10"/>
        <v>691.3</v>
      </c>
      <c r="F66" s="74">
        <v>0</v>
      </c>
      <c r="G66" s="74">
        <v>0</v>
      </c>
      <c r="H66" s="74">
        <v>0</v>
      </c>
    </row>
    <row r="67" spans="1:8">
      <c r="A67" s="138">
        <v>38</v>
      </c>
      <c r="B67" s="139"/>
      <c r="C67" s="140"/>
      <c r="D67" s="73" t="s">
        <v>108</v>
      </c>
      <c r="E67" s="74">
        <v>691.3</v>
      </c>
      <c r="F67" s="74">
        <v>0</v>
      </c>
      <c r="G67" s="74">
        <v>0</v>
      </c>
      <c r="H67" s="74">
        <v>0</v>
      </c>
    </row>
    <row r="68" spans="1:8">
      <c r="A68" s="132" t="s">
        <v>133</v>
      </c>
      <c r="B68" s="133"/>
      <c r="C68" s="134"/>
      <c r="D68" s="75" t="s">
        <v>134</v>
      </c>
      <c r="E68" s="79">
        <f t="shared" ref="E68:F69" si="11">SUM(E69)</f>
        <v>0</v>
      </c>
      <c r="F68" s="79">
        <f t="shared" si="11"/>
        <v>0</v>
      </c>
      <c r="G68" s="79">
        <f>SUM(G69)</f>
        <v>0</v>
      </c>
      <c r="H68" s="79">
        <f>SUM(H69)</f>
        <v>0</v>
      </c>
    </row>
    <row r="69" spans="1:8">
      <c r="A69" s="132" t="s">
        <v>135</v>
      </c>
      <c r="B69" s="133"/>
      <c r="C69" s="134"/>
      <c r="D69" s="75" t="s">
        <v>136</v>
      </c>
      <c r="E69" s="79">
        <f t="shared" si="11"/>
        <v>0</v>
      </c>
      <c r="F69" s="79">
        <f t="shared" si="11"/>
        <v>0</v>
      </c>
      <c r="G69" s="79">
        <f>SUM(G70)</f>
        <v>0</v>
      </c>
      <c r="H69" s="79">
        <f>SUM(H70)</f>
        <v>0</v>
      </c>
    </row>
    <row r="70" spans="1:8">
      <c r="A70" s="135" t="s">
        <v>88</v>
      </c>
      <c r="B70" s="136"/>
      <c r="C70" s="137"/>
      <c r="D70" s="73" t="s">
        <v>89</v>
      </c>
      <c r="E70" s="74">
        <v>0</v>
      </c>
      <c r="F70" s="74">
        <v>0</v>
      </c>
      <c r="G70" s="74">
        <v>0</v>
      </c>
      <c r="H70" s="74">
        <v>0</v>
      </c>
    </row>
    <row r="71" spans="1:8">
      <c r="A71" s="135">
        <v>3</v>
      </c>
      <c r="B71" s="136"/>
      <c r="C71" s="137"/>
      <c r="D71" s="73" t="s">
        <v>9</v>
      </c>
      <c r="E71" s="74">
        <v>0</v>
      </c>
      <c r="F71" s="74">
        <v>0</v>
      </c>
      <c r="G71" s="74">
        <v>0</v>
      </c>
      <c r="H71" s="74">
        <v>0</v>
      </c>
    </row>
    <row r="72" spans="1:8">
      <c r="A72" s="138">
        <v>31</v>
      </c>
      <c r="B72" s="139"/>
      <c r="C72" s="140"/>
      <c r="D72" s="73" t="s">
        <v>10</v>
      </c>
      <c r="E72" s="74">
        <v>0</v>
      </c>
      <c r="F72" s="74">
        <v>0</v>
      </c>
      <c r="G72" s="74">
        <v>0</v>
      </c>
      <c r="H72" s="74">
        <v>0</v>
      </c>
    </row>
    <row r="73" spans="1:8">
      <c r="A73" s="138">
        <v>32</v>
      </c>
      <c r="B73" s="139"/>
      <c r="C73" s="140"/>
      <c r="D73" s="73" t="s">
        <v>21</v>
      </c>
      <c r="E73" s="74">
        <v>0</v>
      </c>
      <c r="F73" s="74">
        <v>0</v>
      </c>
      <c r="G73" s="74">
        <v>0</v>
      </c>
      <c r="H73" s="74">
        <v>0</v>
      </c>
    </row>
    <row r="74" spans="1:8">
      <c r="A74" s="132" t="s">
        <v>109</v>
      </c>
      <c r="B74" s="133"/>
      <c r="C74" s="134"/>
      <c r="D74" s="75" t="s">
        <v>110</v>
      </c>
      <c r="E74" s="79">
        <f>SUM(E75)</f>
        <v>4422.13</v>
      </c>
      <c r="F74" s="79">
        <v>0</v>
      </c>
      <c r="G74" s="79">
        <v>0</v>
      </c>
      <c r="H74" s="79">
        <v>0</v>
      </c>
    </row>
    <row r="75" spans="1:8">
      <c r="A75" s="132" t="s">
        <v>111</v>
      </c>
      <c r="B75" s="133"/>
      <c r="C75" s="134"/>
      <c r="D75" s="75" t="s">
        <v>117</v>
      </c>
      <c r="E75" s="79">
        <f>SUM(E76)</f>
        <v>4422.13</v>
      </c>
      <c r="F75" s="79">
        <v>0</v>
      </c>
      <c r="G75" s="79">
        <v>0</v>
      </c>
      <c r="H75" s="79">
        <v>0</v>
      </c>
    </row>
    <row r="76" spans="1:8">
      <c r="A76" s="129" t="s">
        <v>103</v>
      </c>
      <c r="B76" s="130"/>
      <c r="C76" s="131"/>
      <c r="D76" s="76" t="s">
        <v>104</v>
      </c>
      <c r="E76" s="74">
        <v>4422.13</v>
      </c>
      <c r="F76" s="74">
        <v>0</v>
      </c>
      <c r="G76" s="74">
        <v>0</v>
      </c>
      <c r="H76" s="74">
        <v>0</v>
      </c>
    </row>
    <row r="77" spans="1:8">
      <c r="A77" s="135">
        <v>3</v>
      </c>
      <c r="B77" s="136"/>
      <c r="C77" s="137"/>
      <c r="D77" s="73" t="s">
        <v>9</v>
      </c>
      <c r="E77" s="74">
        <f>SUM(E78)</f>
        <v>2000</v>
      </c>
      <c r="F77" s="74">
        <v>0</v>
      </c>
      <c r="G77" s="74">
        <v>0</v>
      </c>
      <c r="H77" s="74">
        <v>0</v>
      </c>
    </row>
    <row r="78" spans="1:8">
      <c r="A78" s="138">
        <v>32</v>
      </c>
      <c r="B78" s="139"/>
      <c r="C78" s="140"/>
      <c r="D78" s="73" t="s">
        <v>21</v>
      </c>
      <c r="E78" s="74">
        <v>2000</v>
      </c>
      <c r="F78" s="74">
        <v>0</v>
      </c>
      <c r="G78" s="74">
        <v>0</v>
      </c>
      <c r="H78" s="74">
        <v>0</v>
      </c>
    </row>
    <row r="79" spans="1:8" ht="26.25">
      <c r="A79" s="135">
        <v>4</v>
      </c>
      <c r="B79" s="136"/>
      <c r="C79" s="137"/>
      <c r="D79" s="72" t="s">
        <v>11</v>
      </c>
      <c r="E79" s="74">
        <f>SUM(E80)</f>
        <v>2422.13</v>
      </c>
      <c r="F79" s="74">
        <v>0</v>
      </c>
      <c r="G79" s="74">
        <v>0</v>
      </c>
      <c r="H79" s="74">
        <v>0</v>
      </c>
    </row>
    <row r="80" spans="1:8" ht="26.25">
      <c r="A80" s="138">
        <v>42</v>
      </c>
      <c r="B80" s="139"/>
      <c r="C80" s="140"/>
      <c r="D80" s="72" t="s">
        <v>28</v>
      </c>
      <c r="E80" s="74">
        <v>2422.13</v>
      </c>
      <c r="F80" s="74">
        <v>0</v>
      </c>
      <c r="G80" s="74">
        <v>0</v>
      </c>
      <c r="H80" s="74">
        <v>0</v>
      </c>
    </row>
    <row r="81" spans="1:8">
      <c r="A81" s="129" t="s">
        <v>95</v>
      </c>
      <c r="B81" s="130"/>
      <c r="C81" s="131"/>
      <c r="D81" s="72" t="s">
        <v>94</v>
      </c>
      <c r="E81" s="74">
        <v>0</v>
      </c>
      <c r="F81" s="74">
        <v>0</v>
      </c>
      <c r="G81" s="74">
        <v>0</v>
      </c>
      <c r="H81" s="74">
        <v>0</v>
      </c>
    </row>
    <row r="82" spans="1:8">
      <c r="A82" s="135">
        <v>3</v>
      </c>
      <c r="B82" s="136"/>
      <c r="C82" s="137"/>
      <c r="D82" s="72" t="s">
        <v>9</v>
      </c>
      <c r="E82" s="74">
        <v>0</v>
      </c>
      <c r="F82" s="74">
        <v>0</v>
      </c>
      <c r="G82" s="74">
        <v>0</v>
      </c>
      <c r="H82" s="74">
        <v>0</v>
      </c>
    </row>
    <row r="83" spans="1:8">
      <c r="A83" s="138">
        <v>32</v>
      </c>
      <c r="B83" s="139"/>
      <c r="C83" s="140"/>
      <c r="D83" s="72" t="s">
        <v>21</v>
      </c>
      <c r="E83" s="74">
        <v>0</v>
      </c>
      <c r="F83" s="74">
        <v>0</v>
      </c>
      <c r="G83" s="74">
        <v>0</v>
      </c>
      <c r="H83" s="74">
        <v>0</v>
      </c>
    </row>
    <row r="84" spans="1:8">
      <c r="A84" s="129" t="s">
        <v>101</v>
      </c>
      <c r="B84" s="130"/>
      <c r="C84" s="131"/>
      <c r="D84" s="72" t="s">
        <v>102</v>
      </c>
      <c r="E84" s="74">
        <v>0</v>
      </c>
      <c r="F84" s="74">
        <v>0</v>
      </c>
      <c r="G84" s="74">
        <v>0</v>
      </c>
      <c r="H84" s="74">
        <v>0</v>
      </c>
    </row>
    <row r="85" spans="1:8">
      <c r="A85" s="129">
        <v>3</v>
      </c>
      <c r="B85" s="130"/>
      <c r="C85" s="131"/>
      <c r="D85" s="72" t="s">
        <v>9</v>
      </c>
      <c r="E85" s="74">
        <v>0</v>
      </c>
      <c r="F85" s="74">
        <v>0</v>
      </c>
      <c r="G85" s="74">
        <v>0</v>
      </c>
      <c r="H85" s="74">
        <v>0</v>
      </c>
    </row>
    <row r="86" spans="1:8">
      <c r="A86" s="147">
        <v>32</v>
      </c>
      <c r="B86" s="148"/>
      <c r="C86" s="149"/>
      <c r="D86" s="72" t="s">
        <v>21</v>
      </c>
      <c r="E86" s="74">
        <v>0</v>
      </c>
      <c r="F86" s="74">
        <v>0</v>
      </c>
      <c r="G86" s="74">
        <v>0</v>
      </c>
      <c r="H86" s="74">
        <v>0</v>
      </c>
    </row>
    <row r="87" spans="1:8">
      <c r="A87" s="132" t="s">
        <v>118</v>
      </c>
      <c r="B87" s="133"/>
      <c r="C87" s="134"/>
      <c r="D87" s="75" t="s">
        <v>120</v>
      </c>
      <c r="E87" s="79">
        <f>SUM(E88)</f>
        <v>14422.31</v>
      </c>
      <c r="F87" s="79">
        <f>SUM(F88)</f>
        <v>28005.200000000001</v>
      </c>
      <c r="G87" s="79">
        <f>SUM(G88)</f>
        <v>-4360.2</v>
      </c>
      <c r="H87" s="79">
        <f>SUM(H88)</f>
        <v>23645</v>
      </c>
    </row>
    <row r="88" spans="1:8" ht="26.25">
      <c r="A88" s="132" t="s">
        <v>119</v>
      </c>
      <c r="B88" s="133"/>
      <c r="C88" s="134"/>
      <c r="D88" s="71" t="s">
        <v>121</v>
      </c>
      <c r="E88" s="79">
        <v>14422.31</v>
      </c>
      <c r="F88" s="79">
        <v>28005.200000000001</v>
      </c>
      <c r="G88" s="79">
        <f>SUM(G89,G93,G96,G99)</f>
        <v>-4360.2</v>
      </c>
      <c r="H88" s="79">
        <f>SUM(H89,H93,H96,H99)</f>
        <v>23645</v>
      </c>
    </row>
    <row r="89" spans="1:8">
      <c r="A89" s="129" t="s">
        <v>88</v>
      </c>
      <c r="B89" s="130"/>
      <c r="C89" s="131"/>
      <c r="D89" s="76" t="s">
        <v>89</v>
      </c>
      <c r="E89" s="74">
        <f>SUM(E90)</f>
        <v>4712.29</v>
      </c>
      <c r="F89" s="74">
        <f>SUM(F90)</f>
        <v>1995.2</v>
      </c>
      <c r="G89" s="74">
        <f>SUM(G90)</f>
        <v>699.8</v>
      </c>
      <c r="H89" s="74">
        <f>SUM(H90)</f>
        <v>2695</v>
      </c>
    </row>
    <row r="90" spans="1:8">
      <c r="A90" s="135">
        <v>3</v>
      </c>
      <c r="B90" s="136"/>
      <c r="C90" s="137"/>
      <c r="D90" s="73" t="s">
        <v>9</v>
      </c>
      <c r="E90" s="74">
        <f>SUM(E91:E92)</f>
        <v>4712.29</v>
      </c>
      <c r="F90" s="74">
        <v>1995.2</v>
      </c>
      <c r="G90" s="74">
        <f>SUM(G91:G92)</f>
        <v>699.8</v>
      </c>
      <c r="H90" s="74">
        <f>SUM(H91:H92)</f>
        <v>2695</v>
      </c>
    </row>
    <row r="91" spans="1:8">
      <c r="A91" s="138">
        <v>31</v>
      </c>
      <c r="B91" s="139"/>
      <c r="C91" s="140"/>
      <c r="D91" s="73" t="s">
        <v>10</v>
      </c>
      <c r="E91" s="74">
        <v>3337.02</v>
      </c>
      <c r="F91" s="74">
        <v>800</v>
      </c>
      <c r="G91" s="74">
        <v>700</v>
      </c>
      <c r="H91" s="74">
        <v>1500</v>
      </c>
    </row>
    <row r="92" spans="1:8">
      <c r="A92" s="138">
        <v>32</v>
      </c>
      <c r="B92" s="139"/>
      <c r="C92" s="140"/>
      <c r="D92" s="73" t="s">
        <v>21</v>
      </c>
      <c r="E92" s="74">
        <v>1375.27</v>
      </c>
      <c r="F92" s="74">
        <v>1195.2</v>
      </c>
      <c r="G92" s="74">
        <v>-0.2</v>
      </c>
      <c r="H92" s="74">
        <v>1195</v>
      </c>
    </row>
    <row r="93" spans="1:8">
      <c r="A93" s="129" t="s">
        <v>101</v>
      </c>
      <c r="B93" s="130"/>
      <c r="C93" s="131"/>
      <c r="D93" s="76" t="s">
        <v>102</v>
      </c>
      <c r="E93" s="74">
        <f>SUM(E94)</f>
        <v>6297.31</v>
      </c>
      <c r="F93" s="74">
        <v>0</v>
      </c>
      <c r="G93" s="74">
        <f>SUM(G94)</f>
        <v>0</v>
      </c>
      <c r="H93" s="74">
        <f>SUM(H94)</f>
        <v>0</v>
      </c>
    </row>
    <row r="94" spans="1:8">
      <c r="A94" s="135">
        <v>3</v>
      </c>
      <c r="B94" s="136"/>
      <c r="C94" s="137"/>
      <c r="D94" s="73" t="s">
        <v>9</v>
      </c>
      <c r="E94" s="74">
        <f>SUM(E95)</f>
        <v>6297.31</v>
      </c>
      <c r="F94" s="74">
        <v>0</v>
      </c>
      <c r="G94" s="74">
        <f>SUM(G95)</f>
        <v>0</v>
      </c>
      <c r="H94" s="74">
        <f>SUM(H95)</f>
        <v>0</v>
      </c>
    </row>
    <row r="95" spans="1:8">
      <c r="A95" s="138">
        <v>31</v>
      </c>
      <c r="B95" s="139"/>
      <c r="C95" s="140"/>
      <c r="D95" s="73" t="s">
        <v>10</v>
      </c>
      <c r="E95" s="74">
        <v>6297.31</v>
      </c>
      <c r="F95" s="74">
        <v>0</v>
      </c>
      <c r="G95" s="74">
        <v>0</v>
      </c>
      <c r="H95" s="74">
        <v>0</v>
      </c>
    </row>
    <row r="96" spans="1:8">
      <c r="A96" s="129" t="s">
        <v>122</v>
      </c>
      <c r="B96" s="130"/>
      <c r="C96" s="131"/>
      <c r="D96" s="76" t="s">
        <v>96</v>
      </c>
      <c r="E96" s="74">
        <f>SUM(E97)</f>
        <v>1299.9100000000001</v>
      </c>
      <c r="F96" s="74">
        <v>0</v>
      </c>
      <c r="G96" s="74">
        <f>SUM(G97)</f>
        <v>0</v>
      </c>
      <c r="H96" s="74">
        <f>SUM(H97)</f>
        <v>0</v>
      </c>
    </row>
    <row r="97" spans="1:8">
      <c r="A97" s="135">
        <v>3</v>
      </c>
      <c r="B97" s="136"/>
      <c r="C97" s="137"/>
      <c r="D97" s="73" t="s">
        <v>9</v>
      </c>
      <c r="E97" s="74">
        <f>SUM(E98)</f>
        <v>1299.9100000000001</v>
      </c>
      <c r="F97" s="74">
        <v>0</v>
      </c>
      <c r="G97" s="74">
        <f>SUM(G98)</f>
        <v>0</v>
      </c>
      <c r="H97" s="74">
        <f>SUM(H98)</f>
        <v>0</v>
      </c>
    </row>
    <row r="98" spans="1:8">
      <c r="A98" s="138">
        <v>31</v>
      </c>
      <c r="B98" s="139"/>
      <c r="C98" s="140"/>
      <c r="D98" s="73" t="s">
        <v>10</v>
      </c>
      <c r="E98" s="74">
        <v>1299.9100000000001</v>
      </c>
      <c r="F98" s="74">
        <v>0</v>
      </c>
      <c r="G98" s="74">
        <v>0</v>
      </c>
      <c r="H98" s="74">
        <v>0</v>
      </c>
    </row>
    <row r="99" spans="1:8">
      <c r="A99" s="129" t="s">
        <v>103</v>
      </c>
      <c r="B99" s="130"/>
      <c r="C99" s="131"/>
      <c r="D99" s="76" t="s">
        <v>104</v>
      </c>
      <c r="E99" s="74">
        <f t="shared" ref="E99:F100" si="12">SUM(E100)</f>
        <v>2112.8000000000002</v>
      </c>
      <c r="F99" s="74">
        <f t="shared" si="12"/>
        <v>26010</v>
      </c>
      <c r="G99" s="74">
        <f>SUM(G100)</f>
        <v>-5060</v>
      </c>
      <c r="H99" s="74">
        <f>SUM(H100)</f>
        <v>20950</v>
      </c>
    </row>
    <row r="100" spans="1:8">
      <c r="A100" s="135">
        <v>3</v>
      </c>
      <c r="B100" s="136"/>
      <c r="C100" s="137"/>
      <c r="D100" s="73" t="s">
        <v>9</v>
      </c>
      <c r="E100" s="74">
        <f t="shared" si="12"/>
        <v>2112.8000000000002</v>
      </c>
      <c r="F100" s="74">
        <f t="shared" si="12"/>
        <v>26010</v>
      </c>
      <c r="G100" s="74">
        <f>SUM(G101)</f>
        <v>-5060</v>
      </c>
      <c r="H100" s="74">
        <f>SUM(H101)</f>
        <v>20950</v>
      </c>
    </row>
    <row r="101" spans="1:8">
      <c r="A101" s="138">
        <v>31</v>
      </c>
      <c r="B101" s="139"/>
      <c r="C101" s="140"/>
      <c r="D101" s="73" t="s">
        <v>10</v>
      </c>
      <c r="E101" s="74">
        <v>2112.8000000000002</v>
      </c>
      <c r="F101" s="74">
        <v>26010</v>
      </c>
      <c r="G101" s="74">
        <v>-5060</v>
      </c>
      <c r="H101" s="74">
        <v>20950</v>
      </c>
    </row>
    <row r="102" spans="1:8">
      <c r="A102" s="132" t="s">
        <v>123</v>
      </c>
      <c r="B102" s="133"/>
      <c r="C102" s="134"/>
      <c r="D102" s="75" t="s">
        <v>124</v>
      </c>
      <c r="E102" s="79">
        <f>SUM(E103)</f>
        <v>14796.93</v>
      </c>
      <c r="F102" s="79">
        <f>SUM(F103)</f>
        <v>5400</v>
      </c>
      <c r="G102" s="79">
        <f>SUM(G103)</f>
        <v>780.62</v>
      </c>
      <c r="H102" s="79">
        <f>SUM(H103)</f>
        <v>6180.62</v>
      </c>
    </row>
    <row r="103" spans="1:8">
      <c r="A103" s="132" t="s">
        <v>125</v>
      </c>
      <c r="B103" s="133"/>
      <c r="C103" s="134"/>
      <c r="D103" s="75" t="s">
        <v>126</v>
      </c>
      <c r="E103" s="79">
        <v>14796.93</v>
      </c>
      <c r="F103" s="79">
        <f>SUM(F104,F108)</f>
        <v>5400</v>
      </c>
      <c r="G103" s="79">
        <f>SUM(G104,G108)</f>
        <v>780.62</v>
      </c>
      <c r="H103" s="79">
        <f>SUM(H104,H108)</f>
        <v>6180.62</v>
      </c>
    </row>
    <row r="104" spans="1:8">
      <c r="A104" s="129" t="s">
        <v>95</v>
      </c>
      <c r="B104" s="130"/>
      <c r="C104" s="131"/>
      <c r="D104" s="73" t="s">
        <v>94</v>
      </c>
      <c r="E104" s="74">
        <f>SUM(E105)</f>
        <v>3996.93</v>
      </c>
      <c r="F104" s="74">
        <v>0</v>
      </c>
      <c r="G104" s="74">
        <f>SUM(G105)</f>
        <v>780.62</v>
      </c>
      <c r="H104" s="74">
        <f>SUM(H105)</f>
        <v>780.62</v>
      </c>
    </row>
    <row r="105" spans="1:8">
      <c r="A105" s="135">
        <v>3</v>
      </c>
      <c r="B105" s="136"/>
      <c r="C105" s="137"/>
      <c r="D105" s="73" t="s">
        <v>9</v>
      </c>
      <c r="E105" s="74">
        <f>SUM(E106:E107)</f>
        <v>3996.93</v>
      </c>
      <c r="F105" s="74">
        <v>0</v>
      </c>
      <c r="G105" s="74">
        <f>SUM(G106:G107)</f>
        <v>780.62</v>
      </c>
      <c r="H105" s="74">
        <f>SUM(H106:H107)</f>
        <v>780.62</v>
      </c>
    </row>
    <row r="106" spans="1:8">
      <c r="A106" s="138">
        <v>31</v>
      </c>
      <c r="B106" s="139"/>
      <c r="C106" s="140"/>
      <c r="D106" s="73" t="s">
        <v>10</v>
      </c>
      <c r="E106" s="74">
        <v>3796.93</v>
      </c>
      <c r="F106" s="74">
        <v>0</v>
      </c>
      <c r="G106" s="74">
        <v>0</v>
      </c>
      <c r="H106" s="74">
        <v>0</v>
      </c>
    </row>
    <row r="107" spans="1:8">
      <c r="A107" s="138">
        <v>32</v>
      </c>
      <c r="B107" s="139"/>
      <c r="C107" s="140"/>
      <c r="D107" s="73" t="s">
        <v>21</v>
      </c>
      <c r="E107" s="74">
        <v>200</v>
      </c>
      <c r="F107" s="74">
        <v>0</v>
      </c>
      <c r="G107" s="74">
        <v>780.62</v>
      </c>
      <c r="H107" s="74">
        <v>780.62</v>
      </c>
    </row>
    <row r="108" spans="1:8">
      <c r="A108" s="129" t="s">
        <v>103</v>
      </c>
      <c r="B108" s="130"/>
      <c r="C108" s="131"/>
      <c r="D108" s="76" t="s">
        <v>104</v>
      </c>
      <c r="E108" s="74">
        <f>SUM(E109)</f>
        <v>10800</v>
      </c>
      <c r="F108" s="74">
        <f>SUM(F109)</f>
        <v>5400</v>
      </c>
      <c r="G108" s="74">
        <f>SUM(G109)</f>
        <v>0</v>
      </c>
      <c r="H108" s="74">
        <f>SUM(H109)</f>
        <v>5400</v>
      </c>
    </row>
    <row r="109" spans="1:8">
      <c r="A109" s="135">
        <v>3</v>
      </c>
      <c r="B109" s="136"/>
      <c r="C109" s="137"/>
      <c r="D109" s="73" t="s">
        <v>9</v>
      </c>
      <c r="E109" s="74">
        <f>SUM(E110:E111)</f>
        <v>10800</v>
      </c>
      <c r="F109" s="74">
        <f>SUM(F110:F111)</f>
        <v>5400</v>
      </c>
      <c r="G109" s="74">
        <f>SUM(G110:G111)</f>
        <v>0</v>
      </c>
      <c r="H109" s="74">
        <f>SUM(H110:H111)</f>
        <v>5400</v>
      </c>
    </row>
    <row r="110" spans="1:8">
      <c r="A110" s="138">
        <v>31</v>
      </c>
      <c r="B110" s="139"/>
      <c r="C110" s="140"/>
      <c r="D110" s="73" t="s">
        <v>10</v>
      </c>
      <c r="E110" s="74">
        <v>2200</v>
      </c>
      <c r="F110" s="74">
        <v>0</v>
      </c>
      <c r="G110" s="74">
        <v>1400</v>
      </c>
      <c r="H110" s="74">
        <v>1400</v>
      </c>
    </row>
    <row r="111" spans="1:8">
      <c r="A111" s="138">
        <v>32</v>
      </c>
      <c r="B111" s="139"/>
      <c r="C111" s="140"/>
      <c r="D111" s="73" t="s">
        <v>21</v>
      </c>
      <c r="E111" s="74">
        <v>8600</v>
      </c>
      <c r="F111" s="74">
        <v>5400</v>
      </c>
      <c r="G111" s="74">
        <v>-1400</v>
      </c>
      <c r="H111" s="74">
        <v>4000</v>
      </c>
    </row>
    <row r="112" spans="1:8">
      <c r="A112" s="150" t="s">
        <v>127</v>
      </c>
      <c r="B112" s="151"/>
      <c r="C112" s="151"/>
      <c r="D112" s="152"/>
      <c r="E112" s="79">
        <f>SUM(E102,E87,E74,E18,E8)</f>
        <v>999961.43</v>
      </c>
      <c r="F112" s="79">
        <f>SUM(F102,F87,F74,F18,F8)</f>
        <v>1149286.51</v>
      </c>
      <c r="G112" s="79">
        <f>SUM(G8,G18,G68,G74,G87,G102)</f>
        <v>52744.800000000003</v>
      </c>
      <c r="H112" s="79">
        <f>SUM(H8,H18,H68,H74,H87,H102)</f>
        <v>1202031.31</v>
      </c>
    </row>
    <row r="113" spans="5:5">
      <c r="E113" s="85"/>
    </row>
    <row r="114" spans="5:5">
      <c r="E114" s="85"/>
    </row>
  </sheetData>
  <mergeCells count="108">
    <mergeCell ref="A94:C94"/>
    <mergeCell ref="A96:C96"/>
    <mergeCell ref="A97:C97"/>
    <mergeCell ref="A98:C98"/>
    <mergeCell ref="A99:C99"/>
    <mergeCell ref="A95:C95"/>
    <mergeCell ref="A89:C89"/>
    <mergeCell ref="A90:C90"/>
    <mergeCell ref="A91:C91"/>
    <mergeCell ref="A92:C92"/>
    <mergeCell ref="A93:C93"/>
    <mergeCell ref="A109:C109"/>
    <mergeCell ref="A110:C110"/>
    <mergeCell ref="A111:C111"/>
    <mergeCell ref="A112:D112"/>
    <mergeCell ref="A105:C105"/>
    <mergeCell ref="A106:C106"/>
    <mergeCell ref="A107:C107"/>
    <mergeCell ref="A108:C108"/>
    <mergeCell ref="A100:C100"/>
    <mergeCell ref="A101:C101"/>
    <mergeCell ref="A102:C102"/>
    <mergeCell ref="A103:C103"/>
    <mergeCell ref="A104:C104"/>
    <mergeCell ref="A78:C78"/>
    <mergeCell ref="A79:C79"/>
    <mergeCell ref="A80:C80"/>
    <mergeCell ref="A87:C87"/>
    <mergeCell ref="A88:C88"/>
    <mergeCell ref="A67:C67"/>
    <mergeCell ref="A74:C74"/>
    <mergeCell ref="A75:C75"/>
    <mergeCell ref="A76:C76"/>
    <mergeCell ref="A77:C77"/>
    <mergeCell ref="A82:C82"/>
    <mergeCell ref="A83:C83"/>
    <mergeCell ref="A84:C84"/>
    <mergeCell ref="A85:C85"/>
    <mergeCell ref="A86:C86"/>
    <mergeCell ref="A62:C62"/>
    <mergeCell ref="A63:C63"/>
    <mergeCell ref="A64:C64"/>
    <mergeCell ref="A65:C65"/>
    <mergeCell ref="A66:C66"/>
    <mergeCell ref="A57:C57"/>
    <mergeCell ref="A58:C58"/>
    <mergeCell ref="A59:C59"/>
    <mergeCell ref="A60:C60"/>
    <mergeCell ref="A61:C61"/>
    <mergeCell ref="A52:C52"/>
    <mergeCell ref="A53:C53"/>
    <mergeCell ref="A54:C54"/>
    <mergeCell ref="A55:C55"/>
    <mergeCell ref="A56:C56"/>
    <mergeCell ref="A47:C47"/>
    <mergeCell ref="A48:C48"/>
    <mergeCell ref="A49:C49"/>
    <mergeCell ref="A50:C50"/>
    <mergeCell ref="A51:C51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34:C34"/>
    <mergeCell ref="A35:C35"/>
    <mergeCell ref="A36:C36"/>
    <mergeCell ref="A27:C27"/>
    <mergeCell ref="A28:C28"/>
    <mergeCell ref="A29:C29"/>
    <mergeCell ref="A30:C30"/>
    <mergeCell ref="A31:C31"/>
    <mergeCell ref="A42:C42"/>
    <mergeCell ref="A8:C8"/>
    <mergeCell ref="A9:C9"/>
    <mergeCell ref="A3:H3"/>
    <mergeCell ref="A5:H5"/>
    <mergeCell ref="A7:C7"/>
    <mergeCell ref="A10:C10"/>
    <mergeCell ref="A11:C11"/>
    <mergeCell ref="A12:C12"/>
    <mergeCell ref="A22:C22"/>
    <mergeCell ref="A17:C17"/>
    <mergeCell ref="A14:C14"/>
    <mergeCell ref="A15:C15"/>
    <mergeCell ref="A16:C16"/>
    <mergeCell ref="A13:C13"/>
    <mergeCell ref="A25:C25"/>
    <mergeCell ref="A26:C26"/>
    <mergeCell ref="A18:C18"/>
    <mergeCell ref="A19:C19"/>
    <mergeCell ref="A20:C20"/>
    <mergeCell ref="A21:C21"/>
    <mergeCell ref="A24:C24"/>
    <mergeCell ref="A23:C23"/>
    <mergeCell ref="A81:C81"/>
    <mergeCell ref="A68:C68"/>
    <mergeCell ref="A69:C69"/>
    <mergeCell ref="A70:C70"/>
    <mergeCell ref="A71:C71"/>
    <mergeCell ref="A72:C72"/>
    <mergeCell ref="A73:C73"/>
    <mergeCell ref="A32:C32"/>
    <mergeCell ref="A33:C33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Marijana</cp:lastModifiedBy>
  <cp:lastPrinted>2024-04-22T08:17:47Z</cp:lastPrinted>
  <dcterms:created xsi:type="dcterms:W3CDTF">2022-08-12T12:51:27Z</dcterms:created>
  <dcterms:modified xsi:type="dcterms:W3CDTF">2024-04-23T06:26:32Z</dcterms:modified>
</cp:coreProperties>
</file>