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DC147DB7-8D8E-4619-90E7-C0D280987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Račun prihoda i rashoda" sheetId="12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2" i="1"/>
  <c r="I18" i="1" s="1"/>
  <c r="H15" i="1"/>
  <c r="H18" i="1" s="1"/>
  <c r="H12" i="1"/>
  <c r="G44" i="12"/>
  <c r="G47" i="12"/>
  <c r="G43" i="12" s="1"/>
  <c r="G71" i="12"/>
  <c r="G51" i="12"/>
  <c r="G50" i="12" s="1"/>
  <c r="G55" i="12"/>
  <c r="G62" i="12"/>
  <c r="G73" i="12"/>
  <c r="G85" i="12"/>
  <c r="G84" i="12" s="1"/>
  <c r="G88" i="12"/>
  <c r="G87" i="12" s="1"/>
  <c r="G89" i="12"/>
  <c r="G93" i="12"/>
  <c r="G11" i="12"/>
  <c r="G31" i="12"/>
  <c r="G30" i="12" s="1"/>
  <c r="G12" i="12" s="1"/>
  <c r="G13" i="12"/>
  <c r="G14" i="12"/>
  <c r="G19" i="12"/>
  <c r="H93" i="12"/>
  <c r="F93" i="12"/>
  <c r="H89" i="12"/>
  <c r="F89" i="12"/>
  <c r="H85" i="12"/>
  <c r="H84" i="12"/>
  <c r="F82" i="12"/>
  <c r="F81" i="12" s="1"/>
  <c r="H81" i="12"/>
  <c r="H73" i="12"/>
  <c r="F73" i="12"/>
  <c r="H71" i="12"/>
  <c r="F71" i="12"/>
  <c r="H62" i="12"/>
  <c r="H50" i="12" s="1"/>
  <c r="F62" i="12"/>
  <c r="F50" i="12" s="1"/>
  <c r="H55" i="12"/>
  <c r="F55" i="12"/>
  <c r="H51" i="12"/>
  <c r="F51" i="12"/>
  <c r="H47" i="12"/>
  <c r="F47" i="12"/>
  <c r="H44" i="12"/>
  <c r="H43" i="12" s="1"/>
  <c r="F44" i="12"/>
  <c r="H31" i="12"/>
  <c r="H30" i="12" s="1"/>
  <c r="F31" i="12"/>
  <c r="F30" i="12"/>
  <c r="H28" i="12"/>
  <c r="G28" i="12"/>
  <c r="F28" i="12"/>
  <c r="H26" i="12"/>
  <c r="H25" i="12" s="1"/>
  <c r="G26" i="12"/>
  <c r="F26" i="12"/>
  <c r="F25" i="12"/>
  <c r="H23" i="12"/>
  <c r="H22" i="12" s="1"/>
  <c r="G23" i="12"/>
  <c r="G22" i="12" s="1"/>
  <c r="F22" i="12"/>
  <c r="H19" i="12"/>
  <c r="F19" i="12"/>
  <c r="F13" i="12" s="1"/>
  <c r="F12" i="12" s="1"/>
  <c r="F11" i="12" s="1"/>
  <c r="H17" i="12"/>
  <c r="G17" i="12"/>
  <c r="F17" i="12"/>
  <c r="H14" i="12"/>
  <c r="F14" i="12"/>
  <c r="D7" i="8"/>
  <c r="D18" i="8"/>
  <c r="E7" i="8"/>
  <c r="E18" i="8"/>
  <c r="D9" i="7"/>
  <c r="D140" i="7" s="1"/>
  <c r="D41" i="7"/>
  <c r="D40" i="7" s="1"/>
  <c r="D51" i="7"/>
  <c r="D60" i="7"/>
  <c r="C108" i="7"/>
  <c r="D133" i="7"/>
  <c r="D132" i="7" s="1"/>
  <c r="D131" i="7" s="1"/>
  <c r="D136" i="7"/>
  <c r="C133" i="7"/>
  <c r="C132" i="7" s="1"/>
  <c r="C131" i="7" s="1"/>
  <c r="C136" i="7"/>
  <c r="D118" i="7"/>
  <c r="D114" i="7"/>
  <c r="D110" i="7"/>
  <c r="D109" i="7" s="1"/>
  <c r="D108" i="7" s="1"/>
  <c r="D127" i="7"/>
  <c r="C127" i="7"/>
  <c r="C118" i="7"/>
  <c r="C114" i="7"/>
  <c r="C110" i="7"/>
  <c r="C109" i="7" s="1"/>
  <c r="D105" i="7"/>
  <c r="D104" i="7" s="1"/>
  <c r="C105" i="7"/>
  <c r="C104" i="7" s="1"/>
  <c r="C103" i="7" s="1"/>
  <c r="D101" i="7"/>
  <c r="D100" i="7" s="1"/>
  <c r="C101" i="7"/>
  <c r="C100" i="7" s="1"/>
  <c r="D98" i="7"/>
  <c r="D97" i="7" s="1"/>
  <c r="C98" i="7"/>
  <c r="C97" i="7" s="1"/>
  <c r="D95" i="7"/>
  <c r="D93" i="7"/>
  <c r="D91" i="7"/>
  <c r="C91" i="7"/>
  <c r="C93" i="7"/>
  <c r="C95" i="7"/>
  <c r="D87" i="7"/>
  <c r="D86" i="7" s="1"/>
  <c r="C87" i="7"/>
  <c r="C86" i="7" s="1"/>
  <c r="C70" i="7"/>
  <c r="D74" i="7"/>
  <c r="C74" i="7"/>
  <c r="D72" i="7"/>
  <c r="C72" i="7"/>
  <c r="E70" i="7"/>
  <c r="D70" i="7"/>
  <c r="C60" i="7"/>
  <c r="D52" i="7"/>
  <c r="C52" i="7"/>
  <c r="D48" i="7"/>
  <c r="D47" i="7" s="1"/>
  <c r="C48" i="7"/>
  <c r="C47" i="7" s="1"/>
  <c r="C41" i="7"/>
  <c r="C40" i="7" s="1"/>
  <c r="D37" i="7"/>
  <c r="D36" i="7" s="1"/>
  <c r="C37" i="7"/>
  <c r="C36" i="7" s="1"/>
  <c r="D11" i="7"/>
  <c r="D10" i="7" s="1"/>
  <c r="C11" i="7"/>
  <c r="C10" i="7" s="1"/>
  <c r="G12" i="1"/>
  <c r="G18" i="1" s="1"/>
  <c r="C8" i="11"/>
  <c r="C7" i="11" s="1"/>
  <c r="G42" i="12" l="1"/>
  <c r="G41" i="12" s="1"/>
  <c r="H13" i="12"/>
  <c r="H12" i="12" s="1"/>
  <c r="H11" i="12" s="1"/>
  <c r="F43" i="12"/>
  <c r="F42" i="12" s="1"/>
  <c r="F41" i="12" s="1"/>
  <c r="F88" i="12"/>
  <c r="F87" i="12" s="1"/>
  <c r="G25" i="12"/>
  <c r="H88" i="12"/>
  <c r="H87" i="12" s="1"/>
  <c r="H42" i="12"/>
  <c r="C9" i="7"/>
  <c r="C90" i="7"/>
  <c r="D90" i="7"/>
  <c r="D46" i="7" s="1"/>
  <c r="C51" i="7"/>
  <c r="C7" i="8"/>
  <c r="C18" i="8"/>
  <c r="G15" i="1"/>
  <c r="H41" i="12" l="1"/>
  <c r="C46" i="7"/>
  <c r="C140" i="7" s="1"/>
</calcChain>
</file>

<file path=xl/sharedStrings.xml><?xml version="1.0" encoding="utf-8"?>
<sst xmlns="http://schemas.openxmlformats.org/spreadsheetml/2006/main" count="368" uniqueCount="215">
  <si>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</si>
  <si>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</si>
  <si>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</si>
  <si>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</si>
  <si>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</si>
  <si>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</si>
  <si>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</si>
  <si>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</si>
  <si>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</si>
  <si>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</si>
  <si>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</si>
  <si>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</si>
  <si>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</si>
  <si>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</si>
  <si>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</si>
  <si>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</si>
  <si>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</si>
  <si>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</si>
  <si>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</si>
  <si>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</si>
  <si>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</si>
  <si>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</si>
  <si>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</si>
  <si>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</si>
  <si>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</si>
  <si>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</si>
  <si>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</si>
  <si>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</si>
  <si>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</si>
  <si>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</si>
  <si>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</si>
  <si>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</si>
  <si>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</si>
  <si>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</si>
  <si>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</si>
  <si>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</si>
  <si>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</si>
  <si>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</si>
  <si>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</si>
  <si>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</si>
  <si>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</si>
  <si>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</si>
  <si>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</si>
  <si>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</si>
  <si>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</si>
  <si>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</si>
  <si>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</si>
  <si>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</si>
  <si>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</si>
  <si>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</si>
  <si>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</si>
  <si>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</si>
  <si>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</si>
  <si>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</si>
  <si>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</si>
  <si>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</si>
  <si>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</si>
  <si>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</si>
  <si>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</si>
  <si>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</si>
  <si>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</si>
  <si>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</si>
  <si>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</si>
  <si>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</si>
  <si>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OSTVARENJE/IZVRŠENJE 
2022.</t>
  </si>
  <si>
    <t xml:space="preserve">OSTVARENJE/IZVRŠENJE 
2022. </t>
  </si>
  <si>
    <t xml:space="preserve">OSTVARENJE/IZVRŠENJE 
2023. </t>
  </si>
  <si>
    <t>5=4/2*100</t>
  </si>
  <si>
    <t>6=4/3*100</t>
  </si>
  <si>
    <t>IZVRŠENJE 
2022,</t>
  </si>
  <si>
    <t xml:space="preserve">IZVRŠENJE 
2023. </t>
  </si>
  <si>
    <t>PRIRODOSLOVNO-GRAFIČKA ŠKOLA ZADAR</t>
  </si>
  <si>
    <t xml:space="preserve">IZVJEŠTAJ O IZVRŠENJU FINANCIJSKOG PLANA PRORAČUNSKOG KORISNIKA JEDINICE LOKALNE I PODRUČNE (REGIONALNE) SAMOUPRAVE ZA 2023. GODINU </t>
  </si>
  <si>
    <t xml:space="preserve">OSTVARENJE/IZVRŠENJE 2022. </t>
  </si>
  <si>
    <t>4=3/2*100</t>
  </si>
  <si>
    <t>Pomoći proračunskih korisnicima iz proračuna koji im nije nadležan</t>
  </si>
  <si>
    <t>Tekuće pomoći proračunskim korisnicima iz proračuna koji im nije nadležan</t>
  </si>
  <si>
    <t>Kapitalne pomoći proračunskim korisnicima proračuna koji im nije nadležan</t>
  </si>
  <si>
    <t>Pomoći temeljen prijenosa EU sredstava</t>
  </si>
  <si>
    <t>Tekuće pomoći temeljem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</si>
  <si>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</si>
  <si>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</si>
  <si>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</si>
  <si>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pruženih usluga</t>
  </si>
  <si>
    <t xml:space="preserve">Prihodi iz nadležnog proračuna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</si>
  <si>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</si>
  <si>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</si>
  <si>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na nabavu nefinancijske imovine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</si>
  <si>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</si>
  <si>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</si>
  <si>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</si>
  <si>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</si>
  <si>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Naknade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</si>
  <si>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</si>
  <si>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</si>
  <si>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</si>
  <si>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</si>
  <si>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</si>
  <si>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tek. i inv.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</si>
  <si>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</si>
  <si>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</si>
  <si>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</si>
  <si>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</si>
  <si>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inv.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</si>
  <si>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</si>
  <si>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</si>
  <si>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</si>
  <si>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</si>
  <si>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</si>
  <si>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</si>
  <si>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</si>
  <si>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</si>
  <si>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</si>
  <si>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Naknade ostalih troškova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</si>
  <si>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</si>
  <si>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</si>
  <si>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</si>
  <si>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</si>
  <si>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</si>
  <si>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</si>
  <si>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Zatezne kamate</t>
  </si>
  <si>
    <t>Rashodi za nabavu proizvedene dugotrajne imovine</t>
  </si>
  <si>
    <t>Postrojenja i oprema</t>
  </si>
  <si>
    <t>Uredska oprema i namještaj</t>
  </si>
  <si>
    <t>Uređaji, strojevi i oprema za ostale namjene</t>
  </si>
  <si>
    <t>Knjige</t>
  </si>
  <si>
    <t>Oprema za održavanje i zaštitu</t>
  </si>
  <si>
    <t>Knjige, umjetnička djela i ostale izlož. Vrijednosti</t>
  </si>
  <si>
    <t>19 Predfinanciranje iz žup.pror.</t>
  </si>
  <si>
    <t>41 Prihodi za posebne namjene</t>
  </si>
  <si>
    <t>42 Višak prihoda</t>
  </si>
  <si>
    <t>45 F.P: i dod. Udio u por. na dohodak</t>
  </si>
  <si>
    <t>51 Pomoći - državni proračun</t>
  </si>
  <si>
    <t>54 Pomoći iz inozemstva</t>
  </si>
  <si>
    <t>61 Donacije</t>
  </si>
  <si>
    <t>12 Sredstva učešća za pomoći - prihodi Županije</t>
  </si>
  <si>
    <t>12 Sredsva učešća za pomoći - prihodi Županije</t>
  </si>
  <si>
    <t>19 Predfinanciranje Županije</t>
  </si>
  <si>
    <t>45 F.P. i dod. Udio u por. na dohodak</t>
  </si>
  <si>
    <t>Program: 2204 SREDNJE ŠKOLSTVO STANDARD</t>
  </si>
  <si>
    <t>A2204-01 Djelatnost srednjih škola</t>
  </si>
  <si>
    <t>IF: 45 F.P. dod. udio u por. na dohodak</t>
  </si>
  <si>
    <t>Ostale naknade troškova zaposlenima</t>
  </si>
  <si>
    <t>El. Energija</t>
  </si>
  <si>
    <t>Plin</t>
  </si>
  <si>
    <t>Motorni benzin i dizel gorino</t>
  </si>
  <si>
    <t>Materijal i dijelovi za tekuće i inv. održavanje</t>
  </si>
  <si>
    <t>Usluge tek. i inv. održavanja</t>
  </si>
  <si>
    <t>Zakupnine i najaminine</t>
  </si>
  <si>
    <t>Članarine</t>
  </si>
  <si>
    <t>A2204-07 Administracija i upravljanje</t>
  </si>
  <si>
    <t>IF: 51 Državni proračun</t>
  </si>
  <si>
    <t>Doprinosi za OZO</t>
  </si>
  <si>
    <t>Novčana naknada zbog nezap. osob. s invaliditetom</t>
  </si>
  <si>
    <t>Program: A2205 SREDNJE ŠKOLSTVO -IZNAD STANDARDA</t>
  </si>
  <si>
    <t>A2205-01 Javne potrebe u prosvjeti - korisnici u SŠ</t>
  </si>
  <si>
    <t>IF: 11 Opći prihodi i primici</t>
  </si>
  <si>
    <t>Ostali nespomenuti rashodi</t>
  </si>
  <si>
    <t>A2205-12 Podizanje kvalitete i standarda u školstvu</t>
  </si>
  <si>
    <t>IF: 31 Vlastiti prihodi</t>
  </si>
  <si>
    <t>Usluge tekućeg i investicijskog održavanja</t>
  </si>
  <si>
    <t>Računala i računalna oprema</t>
  </si>
  <si>
    <t>IF: 61 Tekuće donacije - korisnici</t>
  </si>
  <si>
    <t>IF: 41 Prihodi za posebne namjene</t>
  </si>
  <si>
    <t>IF: 42 Višak prihoda</t>
  </si>
  <si>
    <t>Naknade troškova osobama izvan. radnog odnosa</t>
  </si>
  <si>
    <t>A2205-22 Natjecanja i smotre u SŠ</t>
  </si>
  <si>
    <t>Naknade članovima povjerenstava</t>
  </si>
  <si>
    <t>A2205-31 Školska shema</t>
  </si>
  <si>
    <t>IF: 54 Pomoći iz inozemstva</t>
  </si>
  <si>
    <t>Namirnice</t>
  </si>
  <si>
    <t>IF: 19 Predfinanciranje iz Županije</t>
  </si>
  <si>
    <t>A2205-37 Zalihe menstrualnih higijenskih potrepština</t>
  </si>
  <si>
    <t>Materijal za higijenske potrebe i njege</t>
  </si>
  <si>
    <t>Program: 4302 Projekti EU</t>
  </si>
  <si>
    <t>T4302-95 Projekt Erasmus CoLab</t>
  </si>
  <si>
    <t>Ostale najamnine i zakupnine</t>
  </si>
  <si>
    <t>Program: Nacionalni EU projekti</t>
  </si>
  <si>
    <t>T4306-03 Inkluzija - korak bliže društvu bez prepreka 2022/23</t>
  </si>
  <si>
    <t xml:space="preserve">Plaće za redovan rad </t>
  </si>
  <si>
    <t xml:space="preserve">Doprinosi za OZO </t>
  </si>
  <si>
    <t>Program: Međunarodni EU projekti</t>
  </si>
  <si>
    <t>T307-13 Projekt Erasmus Plato's</t>
  </si>
  <si>
    <t>Ostale intelektualne usluge</t>
  </si>
  <si>
    <t>IF: Višak prihoda</t>
  </si>
  <si>
    <t>SVEUKUPNO RASHODI</t>
  </si>
  <si>
    <t>IZVRŠENJE 2023.</t>
  </si>
  <si>
    <t>09 Obrazovanje</t>
  </si>
  <si>
    <t>092 Srednješkolsko obrazovanje</t>
  </si>
  <si>
    <t>096 Dodatne usluge u obrazovanju</t>
  </si>
  <si>
    <t>T2204-04 Hitne intervencije u srednjim školalma</t>
  </si>
  <si>
    <t>Uređaji, strojevi i oprema za ost. namjene</t>
  </si>
  <si>
    <t>A2205-34 Projekt e-škole</t>
  </si>
  <si>
    <t>Intelektualne usluge</t>
  </si>
  <si>
    <t>Plaće za redovan rad 2022/2023</t>
  </si>
  <si>
    <t>Plaće za redovan rad 2023/2024</t>
  </si>
  <si>
    <t>Doprinosi za OZO 2022/2023</t>
  </si>
  <si>
    <t>Doprinosi za OZO 2023/2024</t>
  </si>
  <si>
    <t>Plaće za redivovan rad 2023/2024</t>
  </si>
  <si>
    <t>Ostali rashodi za zaposlene 2022/2023</t>
  </si>
  <si>
    <t>Ostali rashodi za zaposlene 2023/2024</t>
  </si>
  <si>
    <t>Naknada za prijevoz 2022/2023</t>
  </si>
  <si>
    <t>Naknada za prijevoz 2023/2024</t>
  </si>
  <si>
    <t>Prihodi od upravnih i administrativnih pristojbi, pristojbi po posebnim propisima i naknada</t>
  </si>
  <si>
    <t>Prihodi po posebnim propisima</t>
  </si>
  <si>
    <t>Ostali nespomenuti prihodi</t>
  </si>
  <si>
    <t>Naknade za rad predstavničkih i izvršnih tijela, povjerenstava i sl.</t>
  </si>
  <si>
    <t xml:space="preserve">Ostali rashodi </t>
  </si>
  <si>
    <t>Tekuće donacije</t>
  </si>
  <si>
    <t>Tekuće donacije u naravi</t>
  </si>
  <si>
    <t>Donacije od pravnih i fizičkih osoba</t>
  </si>
  <si>
    <t>PRENESENI VIŠAK PRIHODA</t>
  </si>
  <si>
    <t xml:space="preserve"> </t>
  </si>
  <si>
    <t xml:space="preserve"> PLAN 2023.</t>
  </si>
  <si>
    <t>PLAN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</si>
</sst>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"/>
      <charset val="238"/>
    </font>
    <font>
      <sz val="10"/>
      <color theme="1"/>
      <name val="Arial 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0" fontId="1" fillId="0" borderId="6" applyNumberFormat="0" applyFill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9" fillId="0" borderId="0"/>
  </cellStyleXfs>
  <cellXfs count="15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/>
    <xf numFmtId="0" fontId="12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 indent="1"/>
    </xf>
    <xf numFmtId="4" fontId="19" fillId="0" borderId="3" xfId="0" applyNumberFormat="1" applyFont="1" applyBorder="1"/>
    <xf numFmtId="0" fontId="10" fillId="2" borderId="3" xfId="0" applyFont="1" applyFill="1" applyBorder="1" applyAlignment="1">
      <alignment horizontal="left" vertical="center" wrapText="1" indent="1"/>
    </xf>
    <xf numFmtId="0" fontId="22" fillId="6" borderId="3" xfId="4" applyFont="1" applyBorder="1" applyAlignment="1">
      <alignment horizontal="center" vertical="center" wrapText="1"/>
    </xf>
    <xf numFmtId="0" fontId="22" fillId="6" borderId="3" xfId="4" applyFont="1" applyBorder="1" applyAlignment="1">
      <alignment horizontal="center" vertical="center"/>
    </xf>
    <xf numFmtId="4" fontId="22" fillId="5" borderId="3" xfId="3" applyNumberFormat="1" applyFont="1" applyBorder="1"/>
    <xf numFmtId="0" fontId="22" fillId="5" borderId="3" xfId="3" applyFont="1" applyBorder="1"/>
    <xf numFmtId="4" fontId="22" fillId="4" borderId="3" xfId="2" applyNumberFormat="1" applyFont="1" applyBorder="1"/>
    <xf numFmtId="0" fontId="22" fillId="4" borderId="3" xfId="2" applyFont="1" applyBorder="1"/>
    <xf numFmtId="4" fontId="23" fillId="8" borderId="3" xfId="5" applyNumberFormat="1" applyFont="1" applyBorder="1"/>
    <xf numFmtId="0" fontId="23" fillId="8" borderId="3" xfId="5" applyFont="1" applyBorder="1"/>
    <xf numFmtId="0" fontId="23" fillId="0" borderId="3" xfId="0" applyFont="1" applyBorder="1"/>
    <xf numFmtId="4" fontId="23" fillId="0" borderId="3" xfId="0" applyNumberFormat="1" applyFont="1" applyBorder="1"/>
    <xf numFmtId="0" fontId="25" fillId="0" borderId="0" xfId="0" applyFont="1"/>
    <xf numFmtId="2" fontId="22" fillId="4" borderId="3" xfId="2" applyNumberFormat="1" applyFont="1" applyBorder="1"/>
    <xf numFmtId="2" fontId="23" fillId="8" borderId="3" xfId="5" applyNumberFormat="1" applyFont="1" applyBorder="1"/>
    <xf numFmtId="4" fontId="24" fillId="7" borderId="6" xfId="1" applyNumberFormat="1" applyFont="1" applyFill="1"/>
    <xf numFmtId="4" fontId="24" fillId="0" borderId="3" xfId="0" applyNumberFormat="1" applyFont="1" applyBorder="1"/>
    <xf numFmtId="0" fontId="25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24" fillId="0" borderId="3" xfId="0" applyNumberFormat="1" applyFont="1" applyBorder="1" applyProtection="1">
      <protection locked="0"/>
    </xf>
    <xf numFmtId="4" fontId="19" fillId="0" borderId="3" xfId="0" applyNumberFormat="1" applyFont="1" applyBorder="1" applyProtection="1">
      <protection locked="0"/>
    </xf>
    <xf numFmtId="0" fontId="9" fillId="2" borderId="3" xfId="0" applyNumberFormat="1" applyFont="1" applyFill="1" applyBorder="1" applyAlignment="1" applyProtection="1">
      <alignment horizontal="lef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0" fontId="9" fillId="2" borderId="3" xfId="0" quotePrefix="1" applyFont="1" applyFill="1" applyBorder="1" applyAlignment="1" applyProtection="1">
      <alignment horizontal="left" vertical="center"/>
      <protection locked="0"/>
    </xf>
    <xf numFmtId="0" fontId="10" fillId="2" borderId="3" xfId="0" quotePrefix="1" applyFont="1" applyFill="1" applyBorder="1" applyAlignment="1" applyProtection="1">
      <alignment horizontal="left" vertical="center"/>
      <protection locked="0"/>
    </xf>
    <xf numFmtId="0" fontId="9" fillId="2" borderId="3" xfId="0" quotePrefix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11" fillId="2" borderId="3" xfId="0" quotePrefix="1" applyFont="1" applyFill="1" applyBorder="1" applyAlignment="1" applyProtection="1">
      <alignment horizontal="left" vertical="center"/>
      <protection locked="0"/>
    </xf>
    <xf numFmtId="0" fontId="9" fillId="2" borderId="0" xfId="0" quotePrefix="1" applyFont="1" applyFill="1" applyBorder="1" applyAlignment="1" applyProtection="1">
      <alignment horizontal="left" vertical="center"/>
      <protection locked="0"/>
    </xf>
    <xf numFmtId="0" fontId="10" fillId="2" borderId="0" xfId="0" quotePrefix="1" applyFont="1" applyFill="1" applyBorder="1" applyAlignment="1" applyProtection="1">
      <alignment horizontal="left" vertical="center"/>
      <protection locked="0"/>
    </xf>
    <xf numFmtId="0" fontId="9" fillId="2" borderId="3" xfId="0" quotePrefix="1" applyFont="1" applyFill="1" applyBorder="1" applyAlignment="1" applyProtection="1">
      <alignment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Protection="1"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vertical="center" wrapText="1"/>
      <protection locked="0"/>
    </xf>
    <xf numFmtId="0" fontId="9" fillId="2" borderId="3" xfId="0" applyNumberFormat="1" applyFont="1" applyFill="1" applyBorder="1" applyAlignment="1" applyProtection="1">
      <alignment vertical="center" wrapText="1"/>
      <protection locked="0"/>
    </xf>
    <xf numFmtId="0" fontId="19" fillId="0" borderId="3" xfId="0" applyFont="1" applyBorder="1" applyProtection="1"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7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4" xfId="0" quotePrefix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3" fillId="8" borderId="3" xfId="5" applyFont="1" applyBorder="1" applyAlignment="1">
      <alignment horizontal="center"/>
    </xf>
    <xf numFmtId="0" fontId="24" fillId="7" borderId="6" xfId="1" applyFont="1" applyFill="1" applyAlignment="1">
      <alignment horizontal="center"/>
    </xf>
    <xf numFmtId="0" fontId="22" fillId="6" borderId="1" xfId="4" applyFont="1" applyBorder="1" applyAlignment="1">
      <alignment horizontal="center" vertical="center"/>
    </xf>
    <xf numFmtId="0" fontId="22" fillId="6" borderId="4" xfId="4" applyFont="1" applyBorder="1" applyAlignment="1">
      <alignment horizontal="center" vertical="center"/>
    </xf>
    <xf numFmtId="0" fontId="22" fillId="4" borderId="3" xfId="2" applyFont="1" applyBorder="1" applyAlignment="1">
      <alignment horizontal="left"/>
    </xf>
    <xf numFmtId="0" fontId="22" fillId="5" borderId="3" xfId="3" applyFont="1" applyBorder="1" applyAlignment="1">
      <alignment horizontal="center"/>
    </xf>
    <xf numFmtId="0" fontId="22" fillId="4" borderId="3" xfId="2" applyFont="1" applyBorder="1" applyAlignment="1">
      <alignment horizontal="center"/>
    </xf>
    <xf numFmtId="0" fontId="23" fillId="8" borderId="1" xfId="5" applyFont="1" applyBorder="1" applyAlignment="1">
      <alignment horizontal="center"/>
    </xf>
    <xf numFmtId="0" fontId="23" fillId="8" borderId="4" xfId="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5" borderId="3" xfId="3" applyFont="1" applyBorder="1" applyAlignment="1">
      <alignment horizontal="left"/>
    </xf>
  </cellXfs>
  <cellStyles count="7">
    <cellStyle name="20% - Isticanje1" xfId="2" builtinId="30"/>
    <cellStyle name="20% - Isticanje3" xfId="4" builtinId="38"/>
    <cellStyle name="20% - Isticanje4" xfId="5" builtinId="42"/>
    <cellStyle name="40% - Isticanje1" xfId="3" builtinId="31"/>
    <cellStyle name="Normalno" xfId="0" builtinId="0"/>
    <cellStyle name="Obično 2" xfId="6" xr:uid="{760F0F6C-5BE4-427F-88BF-367031260348}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7"/>
  <sheetViews>
    <sheetView tabSelected="1" topLeftCell="A4" workbookViewId="0">
      <selection activeCell="X22" sqref="X22"/>
    </sheetView>
  </sheetViews>
  <sheetFormatPr defaultRowHeight="15"/>
  <cols>
    <col min="6" max="6" width="17" customWidth="1"/>
    <col min="7" max="9" width="25.28515625" customWidth="1"/>
    <col min="10" max="11" width="15.7109375" customWidth="1"/>
  </cols>
  <sheetData>
    <row r="1" spans="1:11" ht="15.75">
      <c r="A1" s="71" t="s">
        <v>71</v>
      </c>
      <c r="B1" s="50"/>
      <c r="C1" s="50"/>
      <c r="D1" s="50"/>
      <c r="E1" s="50"/>
    </row>
    <row r="3" spans="1:11" ht="42" customHeight="1">
      <c r="B3" s="124" t="s">
        <v>72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8" customHeight="1"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.75" customHeight="1">
      <c r="B5" s="124" t="s">
        <v>11</v>
      </c>
      <c r="C5" s="124"/>
      <c r="D5" s="124"/>
      <c r="E5" s="124"/>
      <c r="F5" s="124"/>
      <c r="G5" s="124"/>
      <c r="H5" s="124"/>
      <c r="I5" s="124"/>
      <c r="J5" s="124"/>
      <c r="K5" s="124"/>
    </row>
    <row r="6" spans="1:11" s="31" customFormat="1" ht="36" customHeight="1">
      <c r="B6" s="110"/>
      <c r="C6" s="110"/>
      <c r="D6" s="110"/>
      <c r="E6" s="37"/>
      <c r="F6" s="37"/>
      <c r="G6" s="37"/>
      <c r="H6" s="37"/>
      <c r="I6" s="48"/>
      <c r="J6" s="48"/>
      <c r="K6" s="49"/>
    </row>
    <row r="7" spans="1:11" ht="18" customHeight="1">
      <c r="B7" s="124" t="s">
        <v>54</v>
      </c>
      <c r="C7" s="124"/>
      <c r="D7" s="124"/>
      <c r="E7" s="124"/>
      <c r="F7" s="124"/>
      <c r="G7" s="124"/>
      <c r="H7" s="124"/>
      <c r="I7" s="124"/>
      <c r="J7" s="124"/>
      <c r="K7" s="124"/>
    </row>
    <row r="8" spans="1:11" ht="18" customHeight="1">
      <c r="B8" s="39"/>
      <c r="C8" s="40"/>
      <c r="D8" s="40"/>
      <c r="E8" s="40"/>
      <c r="F8" s="40"/>
      <c r="G8" s="40"/>
      <c r="H8" s="40"/>
      <c r="I8" s="40"/>
      <c r="J8" s="40"/>
      <c r="K8" s="38"/>
    </row>
    <row r="9" spans="1:11">
      <c r="B9" s="132" t="s">
        <v>55</v>
      </c>
      <c r="C9" s="132"/>
      <c r="D9" s="132"/>
      <c r="E9" s="132"/>
      <c r="F9" s="132"/>
      <c r="G9" s="41"/>
      <c r="H9" s="41"/>
      <c r="I9" s="41"/>
      <c r="J9" s="42"/>
      <c r="K9" s="38"/>
    </row>
    <row r="10" spans="1:11" ht="25.5">
      <c r="B10" s="114" t="s">
        <v>6</v>
      </c>
      <c r="C10" s="115"/>
      <c r="D10" s="115"/>
      <c r="E10" s="115"/>
      <c r="F10" s="116"/>
      <c r="G10" s="21" t="s">
        <v>64</v>
      </c>
      <c r="H10" s="1" t="s">
        <v>213</v>
      </c>
      <c r="I10" s="21" t="s">
        <v>66</v>
      </c>
      <c r="J10" s="1" t="s">
        <v>16</v>
      </c>
      <c r="K10" s="1" t="s">
        <v>46</v>
      </c>
    </row>
    <row r="11" spans="1:11" s="24" customFormat="1" ht="11.25">
      <c r="B11" s="117">
        <v>1</v>
      </c>
      <c r="C11" s="117"/>
      <c r="D11" s="117"/>
      <c r="E11" s="117"/>
      <c r="F11" s="118"/>
      <c r="G11" s="23">
        <v>2</v>
      </c>
      <c r="H11" s="22">
        <v>3</v>
      </c>
      <c r="I11" s="22">
        <v>4</v>
      </c>
      <c r="J11" s="22" t="s">
        <v>67</v>
      </c>
      <c r="K11" s="22" t="s">
        <v>68</v>
      </c>
    </row>
    <row r="12" spans="1:11">
      <c r="B12" s="130" t="s">
        <v>0</v>
      </c>
      <c r="C12" s="109"/>
      <c r="D12" s="109"/>
      <c r="E12" s="109"/>
      <c r="F12" s="131"/>
      <c r="G12" s="52">
        <f>SUM(G13:G14)</f>
        <v>1043859.45</v>
      </c>
      <c r="H12" s="52">
        <f>SUM(H13:H14)</f>
        <v>1016342.72</v>
      </c>
      <c r="I12" s="52">
        <f>SUM(I13:I14)</f>
        <v>1089130.21</v>
      </c>
      <c r="J12" s="52">
        <v>104.34</v>
      </c>
      <c r="K12" s="52">
        <v>107.16</v>
      </c>
    </row>
    <row r="13" spans="1:11">
      <c r="B13" s="119" t="s">
        <v>47</v>
      </c>
      <c r="C13" s="120"/>
      <c r="D13" s="120"/>
      <c r="E13" s="120"/>
      <c r="F13" s="128"/>
      <c r="G13" s="51">
        <v>1043859.45</v>
      </c>
      <c r="H13" s="51">
        <v>1016342.72</v>
      </c>
      <c r="I13" s="51">
        <v>1089130.21</v>
      </c>
      <c r="J13" s="51">
        <v>104.34</v>
      </c>
      <c r="K13" s="51">
        <v>107.16</v>
      </c>
    </row>
    <row r="14" spans="1:11">
      <c r="B14" s="133" t="s">
        <v>52</v>
      </c>
      <c r="C14" s="128"/>
      <c r="D14" s="128"/>
      <c r="E14" s="128"/>
      <c r="F14" s="128"/>
      <c r="G14" s="51">
        <v>0</v>
      </c>
      <c r="H14" s="51">
        <v>0</v>
      </c>
      <c r="I14" s="51">
        <v>0</v>
      </c>
      <c r="J14" s="51">
        <v>0</v>
      </c>
      <c r="K14" s="51">
        <v>0</v>
      </c>
    </row>
    <row r="15" spans="1:11">
      <c r="B15" s="18" t="s">
        <v>1</v>
      </c>
      <c r="C15" s="33"/>
      <c r="D15" s="33"/>
      <c r="E15" s="33"/>
      <c r="F15" s="33"/>
      <c r="G15" s="52">
        <f>SUM(G16:G17)</f>
        <v>1153629.9000000001</v>
      </c>
      <c r="H15" s="52">
        <f>SUM(H16:H17)</f>
        <v>1032130.6</v>
      </c>
      <c r="I15" s="52">
        <f>SUM(I16:I17)</f>
        <v>1081901.69</v>
      </c>
      <c r="J15" s="52">
        <v>93.78</v>
      </c>
      <c r="K15" s="52">
        <v>104.82</v>
      </c>
    </row>
    <row r="16" spans="1:11">
      <c r="B16" s="126" t="s">
        <v>48</v>
      </c>
      <c r="C16" s="120"/>
      <c r="D16" s="120"/>
      <c r="E16" s="120"/>
      <c r="F16" s="120"/>
      <c r="G16" s="51">
        <v>1135310.06</v>
      </c>
      <c r="H16" s="51">
        <v>1019567.66</v>
      </c>
      <c r="I16" s="51">
        <v>1073244.54</v>
      </c>
      <c r="J16" s="53">
        <v>94.53</v>
      </c>
      <c r="K16" s="53">
        <v>105.26</v>
      </c>
    </row>
    <row r="17" spans="1:42">
      <c r="B17" s="127" t="s">
        <v>49</v>
      </c>
      <c r="C17" s="128"/>
      <c r="D17" s="128"/>
      <c r="E17" s="128"/>
      <c r="F17" s="128"/>
      <c r="G17" s="54">
        <v>18319.84</v>
      </c>
      <c r="H17" s="54">
        <v>12562.94</v>
      </c>
      <c r="I17" s="54">
        <v>8657.15</v>
      </c>
      <c r="J17" s="53">
        <v>47.26</v>
      </c>
      <c r="K17" s="53">
        <v>68.91</v>
      </c>
    </row>
    <row r="18" spans="1:42">
      <c r="B18" s="108" t="s">
        <v>56</v>
      </c>
      <c r="C18" s="109"/>
      <c r="D18" s="109"/>
      <c r="E18" s="109"/>
      <c r="F18" s="109"/>
      <c r="G18" s="52">
        <f>G12-G15</f>
        <v>-109770.45000000019</v>
      </c>
      <c r="H18" s="52">
        <f>H12-H15</f>
        <v>-15787.880000000005</v>
      </c>
      <c r="I18" s="55">
        <f>I12-I15</f>
        <v>7228.5200000000186</v>
      </c>
      <c r="J18" s="55"/>
      <c r="K18" s="55"/>
    </row>
    <row r="19" spans="1:42" ht="18">
      <c r="B19" s="37"/>
      <c r="C19" s="43"/>
      <c r="D19" s="43"/>
      <c r="E19" s="43"/>
      <c r="F19" s="43"/>
      <c r="G19" s="43"/>
      <c r="H19" s="43"/>
      <c r="I19" s="44"/>
      <c r="J19" s="44"/>
      <c r="K19" s="44"/>
    </row>
    <row r="20" spans="1:42" ht="18" customHeight="1">
      <c r="B20" s="132" t="s">
        <v>57</v>
      </c>
      <c r="C20" s="132"/>
      <c r="D20" s="132"/>
      <c r="E20" s="132"/>
      <c r="F20" s="132"/>
      <c r="G20" s="43"/>
      <c r="H20" s="43"/>
      <c r="I20" s="44"/>
      <c r="J20" s="44"/>
      <c r="K20" s="44"/>
    </row>
    <row r="21" spans="1:42" ht="25.5">
      <c r="B21" s="114" t="s">
        <v>6</v>
      </c>
      <c r="C21" s="115"/>
      <c r="D21" s="115"/>
      <c r="E21" s="115"/>
      <c r="F21" s="116"/>
      <c r="G21" s="21" t="s">
        <v>65</v>
      </c>
      <c r="H21" s="1" t="s">
        <v>214</v>
      </c>
      <c r="I21" s="21" t="s">
        <v>66</v>
      </c>
      <c r="J21" s="1" t="s">
        <v>16</v>
      </c>
      <c r="K21" s="1" t="s">
        <v>46</v>
      </c>
    </row>
    <row r="22" spans="1:42" s="24" customFormat="1">
      <c r="B22" s="117">
        <v>1</v>
      </c>
      <c r="C22" s="117"/>
      <c r="D22" s="117"/>
      <c r="E22" s="117"/>
      <c r="F22" s="118"/>
      <c r="G22" s="23">
        <v>2</v>
      </c>
      <c r="H22" s="22">
        <v>3</v>
      </c>
      <c r="I22" s="22">
        <v>4</v>
      </c>
      <c r="J22" s="22" t="s">
        <v>67</v>
      </c>
      <c r="K22" s="22" t="s">
        <v>68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15.75" customHeight="1">
      <c r="A23" s="24"/>
      <c r="B23" s="119" t="s">
        <v>50</v>
      </c>
      <c r="C23" s="121"/>
      <c r="D23" s="121"/>
      <c r="E23" s="121"/>
      <c r="F23" s="122"/>
      <c r="G23" s="16"/>
      <c r="H23" s="16"/>
      <c r="I23" s="16"/>
      <c r="J23" s="16"/>
      <c r="K23" s="16"/>
    </row>
    <row r="24" spans="1:42">
      <c r="A24" s="24"/>
      <c r="B24" s="119" t="s">
        <v>51</v>
      </c>
      <c r="C24" s="120"/>
      <c r="D24" s="120"/>
      <c r="E24" s="120"/>
      <c r="F24" s="120"/>
      <c r="G24" s="16"/>
      <c r="H24" s="16"/>
      <c r="I24" s="16"/>
      <c r="J24" s="16"/>
      <c r="K24" s="16"/>
    </row>
    <row r="25" spans="1:42" s="34" customFormat="1" ht="15" customHeight="1">
      <c r="A25" s="24"/>
      <c r="B25" s="111" t="s">
        <v>53</v>
      </c>
      <c r="C25" s="112"/>
      <c r="D25" s="112"/>
      <c r="E25" s="112"/>
      <c r="F25" s="113"/>
      <c r="G25" s="52"/>
      <c r="H25" s="17"/>
      <c r="I25" s="52"/>
      <c r="J25" s="17"/>
      <c r="K25" s="1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4" customFormat="1" ht="15" customHeight="1">
      <c r="A26" s="24"/>
      <c r="B26" s="111" t="s">
        <v>58</v>
      </c>
      <c r="C26" s="112"/>
      <c r="D26" s="112"/>
      <c r="E26" s="112"/>
      <c r="F26" s="113"/>
      <c r="G26" s="52">
        <v>125558.32</v>
      </c>
      <c r="H26" s="52">
        <v>15787.88</v>
      </c>
      <c r="I26" s="52">
        <v>15787.88</v>
      </c>
      <c r="J26" s="52"/>
      <c r="K26" s="5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>
      <c r="A27" s="24"/>
      <c r="B27" s="108" t="s">
        <v>59</v>
      </c>
      <c r="C27" s="109"/>
      <c r="D27" s="109"/>
      <c r="E27" s="109"/>
      <c r="F27" s="109"/>
      <c r="G27" s="52">
        <v>15787.88</v>
      </c>
      <c r="H27" s="52">
        <v>0</v>
      </c>
      <c r="I27" s="52">
        <v>23016.400000000001</v>
      </c>
      <c r="J27" s="52"/>
      <c r="K27" s="52"/>
    </row>
    <row r="28" spans="1:42" ht="15.75">
      <c r="B28" s="45"/>
      <c r="C28" s="46"/>
      <c r="D28" s="46"/>
      <c r="E28" s="46"/>
      <c r="F28" s="46"/>
      <c r="G28" s="47"/>
      <c r="H28" s="47"/>
      <c r="I28" s="47"/>
      <c r="J28" s="47"/>
      <c r="K28" s="38"/>
    </row>
    <row r="29" spans="1:42" ht="15.75">
      <c r="B29" s="123" t="s">
        <v>63</v>
      </c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42" ht="15.75">
      <c r="B30" s="12"/>
      <c r="C30" s="13"/>
      <c r="D30" s="13"/>
      <c r="E30" s="13"/>
      <c r="F30" s="13"/>
      <c r="G30" s="14"/>
      <c r="H30" s="14"/>
      <c r="I30" s="14"/>
      <c r="J30" s="14"/>
    </row>
    <row r="31" spans="1:42" ht="15" customHeight="1">
      <c r="B31" s="129"/>
      <c r="C31" s="129"/>
      <c r="D31" s="129"/>
      <c r="E31" s="129"/>
      <c r="F31" s="129"/>
      <c r="G31" s="129"/>
      <c r="H31" s="129"/>
      <c r="I31" s="129"/>
      <c r="J31" s="129"/>
      <c r="K31" s="129"/>
    </row>
    <row r="32" spans="1:42">
      <c r="B32" s="32"/>
      <c r="C32" s="32"/>
      <c r="D32" s="32"/>
      <c r="E32" s="32"/>
      <c r="F32" s="32"/>
      <c r="G32" s="32"/>
      <c r="H32" s="32"/>
      <c r="I32" s="32"/>
      <c r="J32" s="32"/>
    </row>
    <row r="33" spans="2:11" ht="15" customHeight="1"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2:11" ht="36.75" customHeight="1">
      <c r="B34" s="129"/>
      <c r="C34" s="129"/>
      <c r="D34" s="129"/>
      <c r="E34" s="129"/>
      <c r="F34" s="129"/>
      <c r="G34" s="129"/>
      <c r="H34" s="129"/>
      <c r="I34" s="129"/>
      <c r="J34" s="129"/>
      <c r="K34" s="129"/>
    </row>
    <row r="35" spans="2:11">
      <c r="B35" s="125"/>
      <c r="C35" s="125"/>
      <c r="D35" s="125"/>
      <c r="E35" s="125"/>
      <c r="F35" s="125"/>
      <c r="G35" s="125"/>
      <c r="H35" s="125"/>
      <c r="I35" s="125"/>
      <c r="J35" s="125"/>
    </row>
    <row r="36" spans="2:11" ht="1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2:11"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</sheetData>
  <mergeCells count="27">
    <mergeCell ref="B3:K3"/>
    <mergeCell ref="B5:K5"/>
    <mergeCell ref="B7:K7"/>
    <mergeCell ref="B35:F35"/>
    <mergeCell ref="G35:J35"/>
    <mergeCell ref="B16:F16"/>
    <mergeCell ref="B17:F17"/>
    <mergeCell ref="B31:K31"/>
    <mergeCell ref="B33:K34"/>
    <mergeCell ref="B11:F11"/>
    <mergeCell ref="B12:F12"/>
    <mergeCell ref="B13:F13"/>
    <mergeCell ref="B9:F9"/>
    <mergeCell ref="B10:F10"/>
    <mergeCell ref="B14:F14"/>
    <mergeCell ref="B20:F20"/>
    <mergeCell ref="B36:K37"/>
    <mergeCell ref="B18:F18"/>
    <mergeCell ref="B27:F27"/>
    <mergeCell ref="B6:D6"/>
    <mergeCell ref="B26:F26"/>
    <mergeCell ref="B21:F21"/>
    <mergeCell ref="B22:F22"/>
    <mergeCell ref="B24:F24"/>
    <mergeCell ref="B25:F25"/>
    <mergeCell ref="B23:F23"/>
    <mergeCell ref="B29:K29"/>
  </mergeCells>
  <pageMargins left="0.7" right="0.7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01F5-1BDD-474C-9517-EFB5764F57F1}">
  <sheetPr>
    <pageSetUpPr fitToPage="1"/>
  </sheetPr>
  <dimension ref="A1:J98"/>
  <sheetViews>
    <sheetView zoomScaleNormal="100" workbookViewId="0">
      <selection activeCell="G39" sqref="G39"/>
    </sheetView>
  </sheetViews>
  <sheetFormatPr defaultRowHeight="15"/>
  <cols>
    <col min="1" max="1" width="5.7109375" style="77" customWidth="1"/>
    <col min="2" max="2" width="4.7109375" style="77" customWidth="1"/>
    <col min="3" max="3" width="4.5703125" style="77" bestFit="1" customWidth="1"/>
    <col min="4" max="4" width="5" style="77" bestFit="1" customWidth="1"/>
    <col min="5" max="5" width="49.85546875" style="77" bestFit="1" customWidth="1"/>
    <col min="6" max="6" width="23.5703125" style="77" customWidth="1"/>
    <col min="7" max="7" width="19.42578125" style="77" bestFit="1" customWidth="1"/>
    <col min="8" max="8" width="23.85546875" style="77" customWidth="1"/>
    <col min="9" max="10" width="9.42578125" style="77" bestFit="1" customWidth="1"/>
    <col min="11" max="16384" width="9.140625" style="77"/>
  </cols>
  <sheetData>
    <row r="1" spans="1:10">
      <c r="A1" s="76" t="s">
        <v>71</v>
      </c>
      <c r="B1" s="106"/>
      <c r="C1" s="106"/>
      <c r="D1" s="106"/>
      <c r="E1" s="106"/>
    </row>
    <row r="2" spans="1:10" ht="18" customHeight="1">
      <c r="A2" s="78"/>
      <c r="B2" s="78"/>
      <c r="C2" s="78"/>
      <c r="D2" s="78"/>
      <c r="E2" s="78"/>
      <c r="F2" s="78"/>
      <c r="G2" s="78"/>
      <c r="H2" s="78"/>
      <c r="I2" s="78"/>
    </row>
    <row r="3" spans="1:10" ht="15.75" customHeight="1">
      <c r="A3" s="137" t="s">
        <v>11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8">
      <c r="A4" s="78"/>
      <c r="B4" s="78"/>
      <c r="C4" s="78"/>
      <c r="D4" s="78"/>
      <c r="E4" s="78"/>
      <c r="F4" s="78"/>
      <c r="G4" s="78"/>
      <c r="H4" s="79"/>
      <c r="I4" s="79"/>
    </row>
    <row r="5" spans="1:10" ht="18" customHeight="1">
      <c r="A5" s="137" t="s">
        <v>60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ht="18">
      <c r="A6" s="78"/>
      <c r="B6" s="78"/>
      <c r="C6" s="78"/>
      <c r="D6" s="78"/>
      <c r="E6" s="78"/>
      <c r="F6" s="78"/>
      <c r="G6" s="78"/>
      <c r="H6" s="79"/>
      <c r="I6" s="79"/>
    </row>
    <row r="7" spans="1:10" ht="15.75" customHeight="1">
      <c r="A7" s="137" t="s">
        <v>17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0" ht="18">
      <c r="A8" s="78"/>
      <c r="B8" s="78"/>
      <c r="C8" s="78"/>
      <c r="D8" s="78"/>
      <c r="E8" s="78"/>
      <c r="F8" s="78"/>
      <c r="G8" s="78"/>
      <c r="H8" s="79"/>
      <c r="I8" s="79"/>
    </row>
    <row r="9" spans="1:10" ht="38.25">
      <c r="A9" s="134" t="s">
        <v>6</v>
      </c>
      <c r="B9" s="135"/>
      <c r="C9" s="135"/>
      <c r="D9" s="135"/>
      <c r="E9" s="136"/>
      <c r="F9" s="80" t="s">
        <v>65</v>
      </c>
      <c r="G9" s="80" t="s">
        <v>214</v>
      </c>
      <c r="H9" s="80" t="s">
        <v>66</v>
      </c>
      <c r="I9" s="80" t="s">
        <v>16</v>
      </c>
      <c r="J9" s="80" t="s">
        <v>16</v>
      </c>
    </row>
    <row r="10" spans="1:10" ht="16.5" customHeight="1">
      <c r="A10" s="134">
        <v>1</v>
      </c>
      <c r="B10" s="135"/>
      <c r="C10" s="135"/>
      <c r="D10" s="135"/>
      <c r="E10" s="136"/>
      <c r="F10" s="80">
        <v>2</v>
      </c>
      <c r="G10" s="80">
        <v>3</v>
      </c>
      <c r="H10" s="80">
        <v>4</v>
      </c>
      <c r="I10" s="80" t="s">
        <v>67</v>
      </c>
      <c r="J10" s="80" t="s">
        <v>68</v>
      </c>
    </row>
    <row r="11" spans="1:10">
      <c r="A11" s="81"/>
      <c r="B11" s="81"/>
      <c r="C11" s="81"/>
      <c r="D11" s="81"/>
      <c r="E11" s="81" t="s">
        <v>18</v>
      </c>
      <c r="F11" s="82">
        <f>SUM(F12)</f>
        <v>1043859.45</v>
      </c>
      <c r="G11" s="82">
        <f>SUM(G12)</f>
        <v>1016342.7200000001</v>
      </c>
      <c r="H11" s="83">
        <f>SUM(H12)</f>
        <v>1089130.21</v>
      </c>
      <c r="I11" s="83">
        <v>104.34</v>
      </c>
      <c r="J11" s="83">
        <v>107.16</v>
      </c>
    </row>
    <row r="12" spans="1:10" ht="15.75" customHeight="1">
      <c r="A12" s="81">
        <v>6</v>
      </c>
      <c r="B12" s="81"/>
      <c r="C12" s="81"/>
      <c r="D12" s="81"/>
      <c r="E12" s="81" t="s">
        <v>2</v>
      </c>
      <c r="F12" s="82">
        <f>SUM(F13,F25,F30)</f>
        <v>1043859.45</v>
      </c>
      <c r="G12" s="82">
        <f>SUM(G13,G22,G25,G30)</f>
        <v>1016342.7200000001</v>
      </c>
      <c r="H12" s="83">
        <f>SUM(H13,H22,H25,H30)</f>
        <v>1089130.21</v>
      </c>
      <c r="I12" s="83">
        <v>104.34</v>
      </c>
      <c r="J12" s="83">
        <v>107.16</v>
      </c>
    </row>
    <row r="13" spans="1:10" ht="25.5">
      <c r="A13" s="81"/>
      <c r="B13" s="85">
        <v>63</v>
      </c>
      <c r="C13" s="85"/>
      <c r="D13" s="85"/>
      <c r="E13" s="85" t="s">
        <v>19</v>
      </c>
      <c r="F13" s="86">
        <f>SUM(F14,F17,F19,)</f>
        <v>920063.29</v>
      </c>
      <c r="G13" s="86">
        <f>SUM(G14,G17,G19)</f>
        <v>894603.35000000009</v>
      </c>
      <c r="H13" s="84">
        <f>SUM(H14,H17,H19)</f>
        <v>967492.23999999987</v>
      </c>
      <c r="I13" s="84">
        <v>105.15</v>
      </c>
      <c r="J13" s="84">
        <v>108.15</v>
      </c>
    </row>
    <row r="14" spans="1:10" ht="25.5">
      <c r="A14" s="87"/>
      <c r="B14" s="87"/>
      <c r="C14" s="88">
        <v>636</v>
      </c>
      <c r="D14" s="88"/>
      <c r="E14" s="89" t="s">
        <v>75</v>
      </c>
      <c r="F14" s="86">
        <f>SUM(F15:F16)</f>
        <v>889878.64</v>
      </c>
      <c r="G14" s="86">
        <f>SUM(G15:G16)</f>
        <v>863571.3</v>
      </c>
      <c r="H14" s="84">
        <f>SUM(H15:H16)</f>
        <v>939401.95</v>
      </c>
      <c r="I14" s="84">
        <v>105.57</v>
      </c>
      <c r="J14" s="84">
        <v>108.78</v>
      </c>
    </row>
    <row r="15" spans="1:10" s="90" customFormat="1" ht="25.5">
      <c r="A15" s="87"/>
      <c r="B15" s="87"/>
      <c r="C15" s="87"/>
      <c r="D15" s="87">
        <v>6361</v>
      </c>
      <c r="E15" s="89" t="s">
        <v>76</v>
      </c>
      <c r="F15" s="86">
        <v>889447.29</v>
      </c>
      <c r="G15" s="86">
        <v>863571.3</v>
      </c>
      <c r="H15" s="84">
        <v>938479.51</v>
      </c>
      <c r="I15" s="84">
        <v>105.51</v>
      </c>
      <c r="J15" s="84">
        <v>108.67</v>
      </c>
    </row>
    <row r="16" spans="1:10" s="90" customFormat="1" ht="25.5">
      <c r="A16" s="87"/>
      <c r="B16" s="87"/>
      <c r="C16" s="87"/>
      <c r="D16" s="87">
        <v>6362</v>
      </c>
      <c r="E16" s="89" t="s">
        <v>77</v>
      </c>
      <c r="F16" s="86">
        <v>431.35</v>
      </c>
      <c r="G16" s="86">
        <v>0</v>
      </c>
      <c r="H16" s="84">
        <v>922.44</v>
      </c>
      <c r="I16" s="84">
        <v>213.85</v>
      </c>
      <c r="J16" s="84"/>
    </row>
    <row r="17" spans="1:10" s="90" customFormat="1">
      <c r="A17" s="87"/>
      <c r="B17" s="87"/>
      <c r="C17" s="87">
        <v>638</v>
      </c>
      <c r="D17" s="87"/>
      <c r="E17" s="89" t="s">
        <v>78</v>
      </c>
      <c r="F17" s="86">
        <f>SUM(F18)</f>
        <v>17768.900000000001</v>
      </c>
      <c r="G17" s="86">
        <f>SUM(G18)</f>
        <v>15222.13</v>
      </c>
      <c r="H17" s="84">
        <f>SUM(H18)</f>
        <v>15222.1</v>
      </c>
      <c r="I17" s="84">
        <v>85.67</v>
      </c>
      <c r="J17" s="84">
        <v>100</v>
      </c>
    </row>
    <row r="18" spans="1:10" s="90" customFormat="1">
      <c r="A18" s="87"/>
      <c r="B18" s="87"/>
      <c r="C18" s="87"/>
      <c r="D18" s="87">
        <v>6381</v>
      </c>
      <c r="E18" s="89" t="s">
        <v>79</v>
      </c>
      <c r="F18" s="86">
        <v>17768.900000000001</v>
      </c>
      <c r="G18" s="86">
        <v>15222.13</v>
      </c>
      <c r="H18" s="84">
        <v>15222.1</v>
      </c>
      <c r="I18" s="84">
        <v>85.67</v>
      </c>
      <c r="J18" s="84">
        <v>100</v>
      </c>
    </row>
    <row r="19" spans="1:10" s="90" customFormat="1">
      <c r="A19" s="87"/>
      <c r="B19" s="87"/>
      <c r="C19" s="87">
        <v>639</v>
      </c>
      <c r="D19" s="87"/>
      <c r="E19" s="89" t="s">
        <v>80</v>
      </c>
      <c r="F19" s="86">
        <f>SUM(F20:F21)</f>
        <v>12415.75</v>
      </c>
      <c r="G19" s="86">
        <f>SUM(G20:G21)</f>
        <v>15809.92</v>
      </c>
      <c r="H19" s="84">
        <f>SUM(H20:H21)</f>
        <v>12868.189999999999</v>
      </c>
      <c r="I19" s="84">
        <v>103.64</v>
      </c>
      <c r="J19" s="84">
        <v>81.400000000000006</v>
      </c>
    </row>
    <row r="20" spans="1:10" s="90" customFormat="1" ht="25.5">
      <c r="A20" s="87"/>
      <c r="B20" s="87"/>
      <c r="C20" s="87"/>
      <c r="D20" s="87">
        <v>6391</v>
      </c>
      <c r="E20" s="89" t="s">
        <v>81</v>
      </c>
      <c r="F20" s="86">
        <v>2049.15</v>
      </c>
      <c r="G20" s="86">
        <v>1743.81</v>
      </c>
      <c r="H20" s="84">
        <v>1654.29</v>
      </c>
      <c r="I20" s="84">
        <v>80.73</v>
      </c>
      <c r="J20" s="84">
        <v>94.87</v>
      </c>
    </row>
    <row r="21" spans="1:10" s="90" customFormat="1" ht="25.5">
      <c r="A21" s="87"/>
      <c r="B21" s="87"/>
      <c r="C21" s="87"/>
      <c r="D21" s="87">
        <v>6393</v>
      </c>
      <c r="E21" s="89" t="s">
        <v>82</v>
      </c>
      <c r="F21" s="86">
        <v>10366.6</v>
      </c>
      <c r="G21" s="86">
        <v>14066.11</v>
      </c>
      <c r="H21" s="84">
        <v>11213.9</v>
      </c>
      <c r="I21" s="84">
        <v>108.17</v>
      </c>
      <c r="J21" s="84">
        <v>79.72</v>
      </c>
    </row>
    <row r="22" spans="1:10" s="90" customFormat="1" ht="25.5">
      <c r="A22" s="87"/>
      <c r="B22" s="87">
        <v>65</v>
      </c>
      <c r="C22" s="87"/>
      <c r="D22" s="87"/>
      <c r="E22" s="89" t="s">
        <v>203</v>
      </c>
      <c r="F22" s="86">
        <f>SUM(F23)</f>
        <v>0</v>
      </c>
      <c r="G22" s="86">
        <f>SUM(G23)</f>
        <v>132</v>
      </c>
      <c r="H22" s="84">
        <f>SUM(H23)</f>
        <v>34.4</v>
      </c>
      <c r="I22" s="84"/>
      <c r="J22" s="84">
        <v>26.06</v>
      </c>
    </row>
    <row r="23" spans="1:10" s="90" customFormat="1">
      <c r="A23" s="87"/>
      <c r="B23" s="87"/>
      <c r="C23" s="87">
        <v>652</v>
      </c>
      <c r="D23" s="87"/>
      <c r="E23" s="89" t="s">
        <v>204</v>
      </c>
      <c r="F23" s="86">
        <v>0</v>
      </c>
      <c r="G23" s="86">
        <f>SUM(G24)</f>
        <v>132</v>
      </c>
      <c r="H23" s="84">
        <f>SUM(H24)</f>
        <v>34.4</v>
      </c>
      <c r="I23" s="84"/>
      <c r="J23" s="84">
        <v>26.06</v>
      </c>
    </row>
    <row r="24" spans="1:10" s="90" customFormat="1">
      <c r="A24" s="87"/>
      <c r="B24" s="87"/>
      <c r="C24" s="87"/>
      <c r="D24" s="87">
        <v>6526</v>
      </c>
      <c r="E24" s="89" t="s">
        <v>205</v>
      </c>
      <c r="F24" s="86">
        <v>0</v>
      </c>
      <c r="G24" s="86">
        <v>132</v>
      </c>
      <c r="H24" s="84">
        <v>34.4</v>
      </c>
      <c r="I24" s="84"/>
      <c r="J24" s="84">
        <v>26.06</v>
      </c>
    </row>
    <row r="25" spans="1:10" ht="25.5">
      <c r="A25" s="87"/>
      <c r="B25" s="87">
        <v>66</v>
      </c>
      <c r="C25" s="88"/>
      <c r="D25" s="88"/>
      <c r="E25" s="85" t="s">
        <v>20</v>
      </c>
      <c r="F25" s="86">
        <f>SUM(F26)</f>
        <v>5983.46</v>
      </c>
      <c r="G25" s="86">
        <f>SUM(G26,G28)</f>
        <v>3844</v>
      </c>
      <c r="H25" s="84">
        <f>SUM(H26)</f>
        <v>13459.76</v>
      </c>
      <c r="I25" s="84">
        <v>2.25</v>
      </c>
      <c r="J25" s="84">
        <v>350.15</v>
      </c>
    </row>
    <row r="26" spans="1:10">
      <c r="A26" s="87"/>
      <c r="B26" s="91"/>
      <c r="C26" s="88">
        <v>661</v>
      </c>
      <c r="D26" s="88"/>
      <c r="E26" s="85" t="s">
        <v>21</v>
      </c>
      <c r="F26" s="86">
        <f>SUM(F27)</f>
        <v>5983.46</v>
      </c>
      <c r="G26" s="86">
        <f>SUM(G27)</f>
        <v>3778</v>
      </c>
      <c r="H26" s="84">
        <f>SUM(H27)</f>
        <v>13459.76</v>
      </c>
      <c r="I26" s="84">
        <v>2.25</v>
      </c>
      <c r="J26" s="84">
        <v>356.27</v>
      </c>
    </row>
    <row r="27" spans="1:10">
      <c r="A27" s="87"/>
      <c r="B27" s="91"/>
      <c r="C27" s="88"/>
      <c r="D27" s="87">
        <v>6615</v>
      </c>
      <c r="E27" s="85" t="s">
        <v>83</v>
      </c>
      <c r="F27" s="86">
        <v>5983.46</v>
      </c>
      <c r="G27" s="86">
        <v>3778</v>
      </c>
      <c r="H27" s="84">
        <v>13459.76</v>
      </c>
      <c r="I27" s="84">
        <v>2.25</v>
      </c>
      <c r="J27" s="84">
        <v>356.27</v>
      </c>
    </row>
    <row r="28" spans="1:10">
      <c r="A28" s="87"/>
      <c r="B28" s="91"/>
      <c r="C28" s="88">
        <v>663</v>
      </c>
      <c r="D28" s="87"/>
      <c r="E28" s="85" t="s">
        <v>210</v>
      </c>
      <c r="F28" s="86">
        <f>SUM(F29)</f>
        <v>0</v>
      </c>
      <c r="G28" s="86">
        <f>SUM(G29)</f>
        <v>66</v>
      </c>
      <c r="H28" s="84">
        <f>SUM(H29)</f>
        <v>0</v>
      </c>
      <c r="I28" s="84">
        <v>0</v>
      </c>
      <c r="J28" s="84">
        <v>0</v>
      </c>
    </row>
    <row r="29" spans="1:10">
      <c r="A29" s="87"/>
      <c r="B29" s="91"/>
      <c r="C29" s="88"/>
      <c r="D29" s="87">
        <v>6631</v>
      </c>
      <c r="E29" s="85" t="s">
        <v>208</v>
      </c>
      <c r="F29" s="86">
        <v>0</v>
      </c>
      <c r="G29" s="86">
        <v>66</v>
      </c>
      <c r="H29" s="84">
        <v>0</v>
      </c>
      <c r="I29" s="84">
        <v>0</v>
      </c>
      <c r="J29" s="84">
        <v>0</v>
      </c>
    </row>
    <row r="30" spans="1:10">
      <c r="A30" s="87"/>
      <c r="B30" s="87">
        <v>67</v>
      </c>
      <c r="C30" s="88"/>
      <c r="D30" s="88"/>
      <c r="E30" s="85" t="s">
        <v>84</v>
      </c>
      <c r="F30" s="86">
        <f>SUM(F31)</f>
        <v>117812.7</v>
      </c>
      <c r="G30" s="86">
        <f>SUM(G31)</f>
        <v>117763.37</v>
      </c>
      <c r="H30" s="84">
        <f>SUM(H31)</f>
        <v>108143.81</v>
      </c>
      <c r="I30" s="84">
        <v>91.79</v>
      </c>
      <c r="J30" s="84">
        <v>91.83</v>
      </c>
    </row>
    <row r="31" spans="1:10" ht="25.5">
      <c r="A31" s="87"/>
      <c r="B31" s="87"/>
      <c r="C31" s="88">
        <v>671</v>
      </c>
      <c r="D31" s="88"/>
      <c r="E31" s="85" t="s">
        <v>85</v>
      </c>
      <c r="F31" s="86">
        <f>SUM(F32:F33)</f>
        <v>117812.7</v>
      </c>
      <c r="G31" s="86">
        <f>SUM(G32:G33)</f>
        <v>117763.37</v>
      </c>
      <c r="H31" s="84">
        <f>SUM(H32:H33)</f>
        <v>108143.81</v>
      </c>
      <c r="I31" s="84">
        <v>91.79</v>
      </c>
      <c r="J31" s="84">
        <v>91.83</v>
      </c>
    </row>
    <row r="32" spans="1:10" ht="25.5">
      <c r="A32" s="87"/>
      <c r="B32" s="87"/>
      <c r="C32" s="88"/>
      <c r="D32" s="87">
        <v>6711</v>
      </c>
      <c r="E32" s="85" t="s">
        <v>86</v>
      </c>
      <c r="F32" s="86">
        <v>103884.61</v>
      </c>
      <c r="G32" s="86">
        <v>114446.12</v>
      </c>
      <c r="H32" s="84">
        <v>104826.56</v>
      </c>
      <c r="I32" s="84">
        <v>100.91</v>
      </c>
      <c r="J32" s="84">
        <v>91.59</v>
      </c>
    </row>
    <row r="33" spans="1:10" ht="25.5">
      <c r="A33" s="87"/>
      <c r="B33" s="87"/>
      <c r="C33" s="88"/>
      <c r="D33" s="87">
        <v>6712</v>
      </c>
      <c r="E33" s="85" t="s">
        <v>87</v>
      </c>
      <c r="F33" s="86">
        <v>13928.09</v>
      </c>
      <c r="G33" s="86">
        <v>3317.25</v>
      </c>
      <c r="H33" s="84">
        <v>3317.25</v>
      </c>
      <c r="I33" s="84">
        <v>23.82</v>
      </c>
      <c r="J33" s="84">
        <v>100</v>
      </c>
    </row>
    <row r="34" spans="1:10" ht="27" customHeight="1">
      <c r="A34" s="92"/>
      <c r="B34" s="92"/>
      <c r="C34" s="93"/>
      <c r="D34" s="138" t="s">
        <v>211</v>
      </c>
      <c r="E34" s="139"/>
      <c r="F34" s="94"/>
      <c r="G34" s="86">
        <v>15787.88</v>
      </c>
      <c r="H34" s="84"/>
      <c r="I34" s="84"/>
      <c r="J34" s="84"/>
    </row>
    <row r="35" spans="1:10">
      <c r="A35" s="92"/>
      <c r="B35" s="92"/>
      <c r="C35" s="93"/>
      <c r="D35" s="92"/>
      <c r="E35" s="95"/>
      <c r="F35" s="96"/>
      <c r="G35" s="96"/>
      <c r="H35" s="97"/>
      <c r="I35" s="97"/>
      <c r="J35" s="97"/>
    </row>
    <row r="36" spans="1:10">
      <c r="A36" s="92"/>
      <c r="B36" s="92"/>
      <c r="C36" s="93"/>
      <c r="D36" s="92"/>
      <c r="E36" s="95"/>
      <c r="F36" s="96"/>
      <c r="G36" s="96"/>
      <c r="H36" s="97"/>
      <c r="I36" s="97"/>
      <c r="J36" s="97"/>
    </row>
    <row r="37" spans="1:10">
      <c r="A37" s="92"/>
      <c r="B37" s="92"/>
      <c r="C37" s="93"/>
      <c r="D37" s="92"/>
      <c r="E37" s="95"/>
      <c r="F37" s="96"/>
      <c r="G37" s="96"/>
      <c r="H37" s="98"/>
      <c r="I37" s="98"/>
      <c r="J37" s="98"/>
    </row>
    <row r="38" spans="1:10" ht="15.75" customHeight="1">
      <c r="F38" s="99"/>
      <c r="G38" s="99"/>
      <c r="H38" s="99"/>
      <c r="I38" s="99"/>
      <c r="J38" s="99"/>
    </row>
    <row r="39" spans="1:10" ht="38.25">
      <c r="A39" s="134" t="s">
        <v>6</v>
      </c>
      <c r="B39" s="135"/>
      <c r="C39" s="135"/>
      <c r="D39" s="135"/>
      <c r="E39" s="136"/>
      <c r="F39" s="80" t="s">
        <v>65</v>
      </c>
      <c r="G39" s="80" t="s">
        <v>214</v>
      </c>
      <c r="H39" s="80" t="s">
        <v>66</v>
      </c>
      <c r="I39" s="80" t="s">
        <v>16</v>
      </c>
      <c r="J39" s="80" t="s">
        <v>16</v>
      </c>
    </row>
    <row r="40" spans="1:10" ht="12.75" customHeight="1">
      <c r="A40" s="134">
        <v>1</v>
      </c>
      <c r="B40" s="135"/>
      <c r="C40" s="135"/>
      <c r="D40" s="135"/>
      <c r="E40" s="136"/>
      <c r="F40" s="80">
        <v>2</v>
      </c>
      <c r="G40" s="80">
        <v>3</v>
      </c>
      <c r="H40" s="80">
        <v>4</v>
      </c>
      <c r="I40" s="80" t="s">
        <v>67</v>
      </c>
      <c r="J40" s="80" t="s">
        <v>68</v>
      </c>
    </row>
    <row r="41" spans="1:10">
      <c r="A41" s="81"/>
      <c r="B41" s="81"/>
      <c r="C41" s="81"/>
      <c r="D41" s="81"/>
      <c r="E41" s="81" t="s">
        <v>7</v>
      </c>
      <c r="F41" s="82">
        <f>SUM(F42,F87)</f>
        <v>1153629.9000000001</v>
      </c>
      <c r="G41" s="82">
        <f>SUM(G42,G87)</f>
        <v>1032130.6000000001</v>
      </c>
      <c r="H41" s="83">
        <f>SUM(H42,H87)</f>
        <v>1081901.69</v>
      </c>
      <c r="I41" s="83">
        <v>93.78</v>
      </c>
      <c r="J41" s="83">
        <v>104.82</v>
      </c>
    </row>
    <row r="42" spans="1:10">
      <c r="A42" s="81">
        <v>3</v>
      </c>
      <c r="B42" s="81"/>
      <c r="C42" s="81"/>
      <c r="D42" s="81"/>
      <c r="E42" s="81" t="s">
        <v>3</v>
      </c>
      <c r="F42" s="82">
        <f>SUM(F43,F50,F81)</f>
        <v>1135310.05</v>
      </c>
      <c r="G42" s="86">
        <f>SUM(G43,G50,G81,G84)</f>
        <v>1019567.6600000001</v>
      </c>
      <c r="H42" s="83">
        <f>SUM(H43,H50,H81,H84)</f>
        <v>1073244.54</v>
      </c>
      <c r="I42" s="83">
        <v>94.53</v>
      </c>
      <c r="J42" s="83">
        <v>105.26</v>
      </c>
    </row>
    <row r="43" spans="1:10">
      <c r="A43" s="81"/>
      <c r="B43" s="85">
        <v>31</v>
      </c>
      <c r="C43" s="85"/>
      <c r="D43" s="85"/>
      <c r="E43" s="85" t="s">
        <v>4</v>
      </c>
      <c r="F43" s="86">
        <f>SUM(F44,F46,F47)</f>
        <v>887039.98</v>
      </c>
      <c r="G43" s="86">
        <f>SUM(G44,G46,G47)</f>
        <v>900165.71000000008</v>
      </c>
      <c r="H43" s="84">
        <f>SUM(H44,H46,H47)</f>
        <v>954054.56</v>
      </c>
      <c r="I43" s="84">
        <v>107.55</v>
      </c>
      <c r="J43" s="84">
        <v>105.99</v>
      </c>
    </row>
    <row r="44" spans="1:10">
      <c r="A44" s="87"/>
      <c r="B44" s="87"/>
      <c r="C44" s="87">
        <v>311</v>
      </c>
      <c r="D44" s="87"/>
      <c r="E44" s="87" t="s">
        <v>23</v>
      </c>
      <c r="F44" s="86">
        <f>SUM(F45)</f>
        <v>734496.59</v>
      </c>
      <c r="G44" s="86">
        <f>SUM(G45)</f>
        <v>758793.11</v>
      </c>
      <c r="H44" s="84">
        <f>SUM(H45)</f>
        <v>781398.17</v>
      </c>
      <c r="I44" s="84">
        <v>106.38</v>
      </c>
      <c r="J44" s="84">
        <v>102.98</v>
      </c>
    </row>
    <row r="45" spans="1:10">
      <c r="A45" s="87"/>
      <c r="B45" s="87"/>
      <c r="C45" s="87"/>
      <c r="D45" s="87">
        <v>3111</v>
      </c>
      <c r="E45" s="87" t="s">
        <v>24</v>
      </c>
      <c r="F45" s="86">
        <v>734496.59</v>
      </c>
      <c r="G45" s="86">
        <v>758793.11</v>
      </c>
      <c r="H45" s="84">
        <v>781398.17</v>
      </c>
      <c r="I45" s="84">
        <v>106.38</v>
      </c>
      <c r="J45" s="84">
        <v>102.98</v>
      </c>
    </row>
    <row r="46" spans="1:10">
      <c r="A46" s="87"/>
      <c r="B46" s="87"/>
      <c r="C46" s="87">
        <v>312</v>
      </c>
      <c r="D46" s="87"/>
      <c r="E46" s="87" t="s">
        <v>88</v>
      </c>
      <c r="F46" s="86">
        <v>30802.87</v>
      </c>
      <c r="G46" s="86">
        <v>24921.93</v>
      </c>
      <c r="H46" s="84">
        <v>43253.21</v>
      </c>
      <c r="I46" s="84">
        <v>140.41999999999999</v>
      </c>
      <c r="J46" s="84">
        <v>173.55</v>
      </c>
    </row>
    <row r="47" spans="1:10">
      <c r="A47" s="87"/>
      <c r="B47" s="87"/>
      <c r="C47" s="87">
        <v>313</v>
      </c>
      <c r="D47" s="87"/>
      <c r="E47" s="87" t="s">
        <v>89</v>
      </c>
      <c r="F47" s="86">
        <f>SUM(F48:F49)</f>
        <v>121740.52</v>
      </c>
      <c r="G47" s="86">
        <f>SUM(G48:G49)</f>
        <v>116450.67</v>
      </c>
      <c r="H47" s="84">
        <f>SUM(H48:H49)</f>
        <v>129403.18</v>
      </c>
      <c r="I47" s="84">
        <v>106.29</v>
      </c>
      <c r="J47" s="84">
        <v>111.12</v>
      </c>
    </row>
    <row r="48" spans="1:10">
      <c r="A48" s="87"/>
      <c r="B48" s="87"/>
      <c r="C48" s="87"/>
      <c r="D48" s="87">
        <v>3132</v>
      </c>
      <c r="E48" s="87" t="s">
        <v>90</v>
      </c>
      <c r="F48" s="86">
        <v>121418.56</v>
      </c>
      <c r="G48" s="86">
        <v>116450.67</v>
      </c>
      <c r="H48" s="84">
        <v>129403.18</v>
      </c>
      <c r="I48" s="84">
        <v>106.57</v>
      </c>
      <c r="J48" s="84">
        <v>11.12</v>
      </c>
    </row>
    <row r="49" spans="1:10">
      <c r="A49" s="87"/>
      <c r="B49" s="87"/>
      <c r="C49" s="87"/>
      <c r="D49" s="87">
        <v>3133</v>
      </c>
      <c r="E49" s="87" t="s">
        <v>91</v>
      </c>
      <c r="F49" s="86">
        <v>321.95999999999998</v>
      </c>
      <c r="G49" s="86">
        <v>0</v>
      </c>
      <c r="H49" s="84">
        <v>0</v>
      </c>
      <c r="I49" s="84"/>
      <c r="J49" s="84"/>
    </row>
    <row r="50" spans="1:10">
      <c r="A50" s="87"/>
      <c r="B50" s="87">
        <v>32</v>
      </c>
      <c r="C50" s="88"/>
      <c r="D50" s="88"/>
      <c r="E50" s="87" t="s">
        <v>12</v>
      </c>
      <c r="F50" s="86">
        <f>SUM(F51,F55,F62,F71,F73)</f>
        <v>241306.00999999998</v>
      </c>
      <c r="G50" s="86">
        <f>SUM(G51,G55,G62,G71,G73,)</f>
        <v>118710.65000000001</v>
      </c>
      <c r="H50" s="84">
        <f>SUM(H51,H55,H62,H71,H73,)</f>
        <v>118502.9</v>
      </c>
      <c r="I50" s="84">
        <v>49.11</v>
      </c>
      <c r="J50" s="84">
        <v>99.82</v>
      </c>
    </row>
    <row r="51" spans="1:10">
      <c r="A51" s="87"/>
      <c r="B51" s="87"/>
      <c r="C51" s="87">
        <v>321</v>
      </c>
      <c r="D51" s="87"/>
      <c r="E51" s="87" t="s">
        <v>25</v>
      </c>
      <c r="F51" s="86">
        <f>SUM(F52:F54)</f>
        <v>28670.04</v>
      </c>
      <c r="G51" s="86">
        <f>SUM(G52:G54)</f>
        <v>25846.01</v>
      </c>
      <c r="H51" s="84">
        <f>SUM(H52:H54)</f>
        <v>24846.46</v>
      </c>
      <c r="I51" s="84">
        <v>86.66</v>
      </c>
      <c r="J51" s="84">
        <v>96.13</v>
      </c>
    </row>
    <row r="52" spans="1:10">
      <c r="A52" s="87"/>
      <c r="B52" s="91"/>
      <c r="C52" s="87"/>
      <c r="D52" s="87">
        <v>3211</v>
      </c>
      <c r="E52" s="89" t="s">
        <v>26</v>
      </c>
      <c r="F52" s="86">
        <v>5493.84</v>
      </c>
      <c r="G52" s="86">
        <v>6303.46</v>
      </c>
      <c r="H52" s="84">
        <v>5303.91</v>
      </c>
      <c r="I52" s="84">
        <v>96.54</v>
      </c>
      <c r="J52" s="84">
        <v>84.14</v>
      </c>
    </row>
    <row r="53" spans="1:10">
      <c r="A53" s="87"/>
      <c r="B53" s="91"/>
      <c r="C53" s="88"/>
      <c r="D53" s="87">
        <v>3212</v>
      </c>
      <c r="E53" s="87" t="s">
        <v>92</v>
      </c>
      <c r="F53" s="86">
        <v>16399.05</v>
      </c>
      <c r="G53" s="86">
        <v>19472.7</v>
      </c>
      <c r="H53" s="84">
        <v>19472.7</v>
      </c>
      <c r="I53" s="84">
        <v>118.74</v>
      </c>
      <c r="J53" s="84">
        <v>100</v>
      </c>
    </row>
    <row r="54" spans="1:10" s="90" customFormat="1">
      <c r="A54" s="87"/>
      <c r="B54" s="87"/>
      <c r="C54" s="87"/>
      <c r="D54" s="87">
        <v>3213</v>
      </c>
      <c r="E54" s="87" t="s">
        <v>93</v>
      </c>
      <c r="F54" s="86">
        <v>6777.15</v>
      </c>
      <c r="G54" s="86">
        <v>69.849999999999994</v>
      </c>
      <c r="H54" s="84">
        <v>69.849999999999994</v>
      </c>
      <c r="I54" s="84">
        <v>1.03</v>
      </c>
      <c r="J54" s="84">
        <v>100</v>
      </c>
    </row>
    <row r="55" spans="1:10" s="90" customFormat="1">
      <c r="A55" s="87"/>
      <c r="B55" s="87"/>
      <c r="C55" s="87">
        <v>322</v>
      </c>
      <c r="D55" s="87"/>
      <c r="E55" s="87" t="s">
        <v>94</v>
      </c>
      <c r="F55" s="86">
        <f>SUM(F56:F61)</f>
        <v>32701.259999999995</v>
      </c>
      <c r="G55" s="86">
        <f>SUM(G56:G61)</f>
        <v>35109.850000000006</v>
      </c>
      <c r="H55" s="84">
        <f>SUM(H56:H61)</f>
        <v>33991.68</v>
      </c>
      <c r="I55" s="84">
        <v>103.95</v>
      </c>
      <c r="J55" s="84">
        <v>96.82</v>
      </c>
    </row>
    <row r="56" spans="1:10" s="90" customFormat="1">
      <c r="A56" s="87"/>
      <c r="B56" s="87"/>
      <c r="C56" s="87"/>
      <c r="D56" s="87">
        <v>3221</v>
      </c>
      <c r="E56" s="87" t="s">
        <v>95</v>
      </c>
      <c r="F56" s="86">
        <v>9409.82</v>
      </c>
      <c r="G56" s="86">
        <v>8846.07</v>
      </c>
      <c r="H56" s="84">
        <v>8845.39</v>
      </c>
      <c r="I56" s="84">
        <v>94</v>
      </c>
      <c r="J56" s="84">
        <v>100</v>
      </c>
    </row>
    <row r="57" spans="1:10" s="90" customFormat="1">
      <c r="A57" s="87"/>
      <c r="B57" s="87"/>
      <c r="C57" s="87"/>
      <c r="D57" s="87">
        <v>3222</v>
      </c>
      <c r="E57" s="87" t="s">
        <v>96</v>
      </c>
      <c r="F57" s="86">
        <v>6194.95</v>
      </c>
      <c r="G57" s="86">
        <v>7744.2</v>
      </c>
      <c r="H57" s="84">
        <v>6726.79</v>
      </c>
      <c r="I57" s="84">
        <v>108.58</v>
      </c>
      <c r="J57" s="84">
        <v>86.86</v>
      </c>
    </row>
    <row r="58" spans="1:10" s="90" customFormat="1">
      <c r="A58" s="87"/>
      <c r="B58" s="87"/>
      <c r="C58" s="87"/>
      <c r="D58" s="87">
        <v>3223</v>
      </c>
      <c r="E58" s="87" t="s">
        <v>97</v>
      </c>
      <c r="F58" s="86">
        <v>12669.12</v>
      </c>
      <c r="G58" s="86">
        <v>13796.8</v>
      </c>
      <c r="H58" s="84">
        <v>13796.8</v>
      </c>
      <c r="I58" s="84">
        <v>108.9</v>
      </c>
      <c r="J58" s="84">
        <v>100</v>
      </c>
    </row>
    <row r="59" spans="1:10" s="90" customFormat="1">
      <c r="A59" s="87"/>
      <c r="B59" s="87"/>
      <c r="C59" s="87"/>
      <c r="D59" s="87">
        <v>3224</v>
      </c>
      <c r="E59" s="87" t="s">
        <v>98</v>
      </c>
      <c r="F59" s="86">
        <v>3690.49</v>
      </c>
      <c r="G59" s="86">
        <v>3399.84</v>
      </c>
      <c r="H59" s="84">
        <v>3399.84</v>
      </c>
      <c r="I59" s="84">
        <v>92.12</v>
      </c>
      <c r="J59" s="84">
        <v>100</v>
      </c>
    </row>
    <row r="60" spans="1:10" s="90" customFormat="1">
      <c r="A60" s="87"/>
      <c r="B60" s="87"/>
      <c r="C60" s="87"/>
      <c r="D60" s="87">
        <v>3225</v>
      </c>
      <c r="E60" s="87" t="s">
        <v>99</v>
      </c>
      <c r="F60" s="86">
        <v>422.1</v>
      </c>
      <c r="G60" s="86">
        <v>750.41</v>
      </c>
      <c r="H60" s="84">
        <v>650.41</v>
      </c>
      <c r="I60" s="84">
        <v>154.09</v>
      </c>
      <c r="J60" s="84">
        <v>86.67</v>
      </c>
    </row>
    <row r="61" spans="1:10" s="90" customFormat="1">
      <c r="A61" s="87"/>
      <c r="B61" s="87"/>
      <c r="C61" s="87"/>
      <c r="D61" s="87">
        <v>3227</v>
      </c>
      <c r="E61" s="87" t="s">
        <v>100</v>
      </c>
      <c r="F61" s="86">
        <v>314.77999999999997</v>
      </c>
      <c r="G61" s="86">
        <v>572.53</v>
      </c>
      <c r="H61" s="84">
        <v>572.45000000000005</v>
      </c>
      <c r="I61" s="84">
        <v>181.86</v>
      </c>
      <c r="J61" s="84">
        <v>99.99</v>
      </c>
    </row>
    <row r="62" spans="1:10" s="90" customFormat="1">
      <c r="A62" s="87"/>
      <c r="B62" s="87"/>
      <c r="C62" s="87">
        <v>323</v>
      </c>
      <c r="D62" s="87"/>
      <c r="E62" s="87" t="s">
        <v>101</v>
      </c>
      <c r="F62" s="86">
        <f>SUM(F63:F70)</f>
        <v>135907.87</v>
      </c>
      <c r="G62" s="86">
        <f>SUM(G63:G70)</f>
        <v>49514.96</v>
      </c>
      <c r="H62" s="84">
        <f>SUM(H63:H70)</f>
        <v>48384.84</v>
      </c>
      <c r="I62" s="84">
        <v>35.6</v>
      </c>
      <c r="J62" s="84">
        <v>97.72</v>
      </c>
    </row>
    <row r="63" spans="1:10" s="90" customFormat="1">
      <c r="A63" s="87"/>
      <c r="B63" s="87"/>
      <c r="C63" s="87"/>
      <c r="D63" s="87">
        <v>3231</v>
      </c>
      <c r="E63" s="87" t="s">
        <v>102</v>
      </c>
      <c r="F63" s="86">
        <v>1350.17</v>
      </c>
      <c r="G63" s="86">
        <v>1290.1300000000001</v>
      </c>
      <c r="H63" s="84">
        <v>1290.1300000000001</v>
      </c>
      <c r="I63" s="84">
        <v>95.53</v>
      </c>
      <c r="J63" s="84">
        <v>100</v>
      </c>
    </row>
    <row r="64" spans="1:10" s="90" customFormat="1">
      <c r="A64" s="87"/>
      <c r="B64" s="87"/>
      <c r="C64" s="87"/>
      <c r="D64" s="87">
        <v>3232</v>
      </c>
      <c r="E64" s="87" t="s">
        <v>103</v>
      </c>
      <c r="F64" s="86">
        <v>8257.24</v>
      </c>
      <c r="G64" s="86">
        <v>9317.69</v>
      </c>
      <c r="H64" s="84">
        <v>9317.69</v>
      </c>
      <c r="I64" s="84">
        <v>112.84</v>
      </c>
      <c r="J64" s="84">
        <v>100</v>
      </c>
    </row>
    <row r="65" spans="1:10" s="90" customFormat="1">
      <c r="A65" s="87"/>
      <c r="B65" s="87"/>
      <c r="C65" s="87"/>
      <c r="D65" s="87">
        <v>3234</v>
      </c>
      <c r="E65" s="87" t="s">
        <v>104</v>
      </c>
      <c r="F65" s="86">
        <v>4188.1400000000003</v>
      </c>
      <c r="G65" s="86">
        <v>4051.22</v>
      </c>
      <c r="H65" s="84">
        <v>4051.22</v>
      </c>
      <c r="I65" s="84">
        <v>96.73</v>
      </c>
      <c r="J65" s="84">
        <v>100</v>
      </c>
    </row>
    <row r="66" spans="1:10" s="90" customFormat="1">
      <c r="A66" s="87"/>
      <c r="B66" s="87"/>
      <c r="C66" s="87"/>
      <c r="D66" s="87">
        <v>3235</v>
      </c>
      <c r="E66" s="87" t="s">
        <v>105</v>
      </c>
      <c r="F66" s="86">
        <v>10084.370000000001</v>
      </c>
      <c r="G66" s="86">
        <v>14122.84</v>
      </c>
      <c r="H66" s="84">
        <v>11792.84</v>
      </c>
      <c r="I66" s="84">
        <v>116.94</v>
      </c>
      <c r="J66" s="84">
        <v>83.5</v>
      </c>
    </row>
    <row r="67" spans="1:10" s="90" customFormat="1">
      <c r="A67" s="87"/>
      <c r="B67" s="87"/>
      <c r="C67" s="87"/>
      <c r="D67" s="87">
        <v>3236</v>
      </c>
      <c r="E67" s="87" t="s">
        <v>106</v>
      </c>
      <c r="F67" s="86">
        <v>4023.49</v>
      </c>
      <c r="G67" s="86">
        <v>2300</v>
      </c>
      <c r="H67" s="84">
        <v>2300</v>
      </c>
      <c r="I67" s="84">
        <v>57.16</v>
      </c>
      <c r="J67" s="84">
        <v>100</v>
      </c>
    </row>
    <row r="68" spans="1:10" s="90" customFormat="1">
      <c r="A68" s="87"/>
      <c r="B68" s="87"/>
      <c r="C68" s="87"/>
      <c r="D68" s="87">
        <v>3237</v>
      </c>
      <c r="E68" s="87" t="s">
        <v>107</v>
      </c>
      <c r="F68" s="86">
        <v>6565.72</v>
      </c>
      <c r="G68" s="86">
        <v>10133.450000000001</v>
      </c>
      <c r="H68" s="84">
        <v>11347.86</v>
      </c>
      <c r="I68" s="84">
        <v>172.83</v>
      </c>
      <c r="J68" s="84" t="s">
        <v>212</v>
      </c>
    </row>
    <row r="69" spans="1:10" s="90" customFormat="1">
      <c r="A69" s="87"/>
      <c r="B69" s="87"/>
      <c r="C69" s="87"/>
      <c r="D69" s="87">
        <v>3238</v>
      </c>
      <c r="E69" s="87" t="s">
        <v>108</v>
      </c>
      <c r="F69" s="86">
        <v>2230.1999999999998</v>
      </c>
      <c r="G69" s="86">
        <v>3509.13</v>
      </c>
      <c r="H69" s="84">
        <v>3509.13</v>
      </c>
      <c r="I69" s="84">
        <v>157.35</v>
      </c>
      <c r="J69" s="84">
        <v>100</v>
      </c>
    </row>
    <row r="70" spans="1:10" s="90" customFormat="1">
      <c r="A70" s="87"/>
      <c r="B70" s="87"/>
      <c r="C70" s="87"/>
      <c r="D70" s="87">
        <v>3239</v>
      </c>
      <c r="E70" s="87" t="s">
        <v>109</v>
      </c>
      <c r="F70" s="86">
        <v>99208.54</v>
      </c>
      <c r="G70" s="86">
        <v>4790.5</v>
      </c>
      <c r="H70" s="84">
        <v>4775.97</v>
      </c>
      <c r="I70" s="84">
        <v>4.8099999999999996</v>
      </c>
      <c r="J70" s="84">
        <v>99.7</v>
      </c>
    </row>
    <row r="71" spans="1:10" s="90" customFormat="1">
      <c r="A71" s="87"/>
      <c r="B71" s="87"/>
      <c r="C71" s="87">
        <v>324</v>
      </c>
      <c r="D71" s="87"/>
      <c r="E71" s="87" t="s">
        <v>110</v>
      </c>
      <c r="F71" s="86">
        <f>SUM(F72)</f>
        <v>29537.26</v>
      </c>
      <c r="G71" s="86">
        <f>SUM(G72)</f>
        <v>266</v>
      </c>
      <c r="H71" s="84">
        <f>SUM(H72)</f>
        <v>200</v>
      </c>
      <c r="I71" s="84">
        <v>0.68</v>
      </c>
      <c r="J71" s="84">
        <v>75.19</v>
      </c>
    </row>
    <row r="72" spans="1:10" s="90" customFormat="1">
      <c r="A72" s="87"/>
      <c r="B72" s="87"/>
      <c r="C72" s="87"/>
      <c r="D72" s="87">
        <v>3241</v>
      </c>
      <c r="E72" s="87" t="s">
        <v>113</v>
      </c>
      <c r="F72" s="86">
        <v>29537.26</v>
      </c>
      <c r="G72" s="86">
        <v>266</v>
      </c>
      <c r="H72" s="84">
        <v>200</v>
      </c>
      <c r="I72" s="84">
        <v>0.68</v>
      </c>
      <c r="J72" s="84">
        <v>75.19</v>
      </c>
    </row>
    <row r="73" spans="1:10" s="90" customFormat="1">
      <c r="A73" s="87"/>
      <c r="B73" s="87"/>
      <c r="C73" s="87">
        <v>329</v>
      </c>
      <c r="D73" s="87"/>
      <c r="E73" s="87" t="s">
        <v>111</v>
      </c>
      <c r="F73" s="86">
        <f>SUM(F75:F80)</f>
        <v>14489.579999999998</v>
      </c>
      <c r="G73" s="86">
        <f>SUM(G74:G80)</f>
        <v>7973.83</v>
      </c>
      <c r="H73" s="84">
        <f>SUM(H74:H80)</f>
        <v>11079.92</v>
      </c>
      <c r="I73" s="84">
        <v>76.47</v>
      </c>
      <c r="J73" s="84">
        <v>138.94999999999999</v>
      </c>
    </row>
    <row r="74" spans="1:10" s="90" customFormat="1" ht="25.5">
      <c r="A74" s="87"/>
      <c r="B74" s="87"/>
      <c r="C74" s="87"/>
      <c r="D74" s="87">
        <v>3291</v>
      </c>
      <c r="E74" s="89" t="s">
        <v>206</v>
      </c>
      <c r="F74" s="86">
        <v>0</v>
      </c>
      <c r="G74" s="86">
        <v>944.36</v>
      </c>
      <c r="H74" s="84">
        <v>944.36</v>
      </c>
      <c r="I74" s="84"/>
      <c r="J74" s="84">
        <v>100</v>
      </c>
    </row>
    <row r="75" spans="1:10" s="90" customFormat="1">
      <c r="A75" s="87"/>
      <c r="B75" s="87"/>
      <c r="C75" s="87"/>
      <c r="D75" s="87">
        <v>3292</v>
      </c>
      <c r="E75" s="87" t="s">
        <v>112</v>
      </c>
      <c r="F75" s="86">
        <v>363.29</v>
      </c>
      <c r="G75" s="86">
        <v>523.17999999999995</v>
      </c>
      <c r="H75" s="84">
        <v>523.17999999999995</v>
      </c>
      <c r="I75" s="84">
        <v>144.01</v>
      </c>
      <c r="J75" s="84">
        <v>100</v>
      </c>
    </row>
    <row r="76" spans="1:10" s="90" customFormat="1">
      <c r="A76" s="87"/>
      <c r="B76" s="87"/>
      <c r="C76" s="87"/>
      <c r="D76" s="87">
        <v>3293</v>
      </c>
      <c r="E76" s="87" t="s">
        <v>114</v>
      </c>
      <c r="F76" s="86">
        <v>493.76</v>
      </c>
      <c r="G76" s="86">
        <v>747.1</v>
      </c>
      <c r="H76" s="84">
        <v>597.1</v>
      </c>
      <c r="I76" s="84">
        <v>120.92</v>
      </c>
      <c r="J76" s="84">
        <v>79.92</v>
      </c>
    </row>
    <row r="77" spans="1:10" s="90" customFormat="1">
      <c r="A77" s="87"/>
      <c r="B77" s="87"/>
      <c r="C77" s="87"/>
      <c r="D77" s="87">
        <v>3294</v>
      </c>
      <c r="E77" s="87" t="s">
        <v>115</v>
      </c>
      <c r="F77" s="86">
        <v>33.18</v>
      </c>
      <c r="G77" s="86">
        <v>35</v>
      </c>
      <c r="H77" s="84">
        <v>35</v>
      </c>
      <c r="I77" s="84">
        <v>105.49</v>
      </c>
      <c r="J77" s="84">
        <v>100</v>
      </c>
    </row>
    <row r="78" spans="1:10" s="90" customFormat="1">
      <c r="A78" s="87"/>
      <c r="B78" s="87"/>
      <c r="C78" s="87"/>
      <c r="D78" s="87">
        <v>3295</v>
      </c>
      <c r="E78" s="87" t="s">
        <v>116</v>
      </c>
      <c r="F78" s="86">
        <v>1357.09</v>
      </c>
      <c r="G78" s="86">
        <v>1680</v>
      </c>
      <c r="H78" s="84">
        <v>1664.43</v>
      </c>
      <c r="I78" s="84">
        <v>122.65</v>
      </c>
      <c r="J78" s="84">
        <v>99.07</v>
      </c>
    </row>
    <row r="79" spans="1:10" s="90" customFormat="1">
      <c r="A79" s="87"/>
      <c r="B79" s="87"/>
      <c r="C79" s="87"/>
      <c r="D79" s="87">
        <v>3296</v>
      </c>
      <c r="E79" s="87" t="s">
        <v>117</v>
      </c>
      <c r="F79" s="86">
        <v>7758.14</v>
      </c>
      <c r="G79" s="86">
        <v>0</v>
      </c>
      <c r="H79" s="84">
        <v>0</v>
      </c>
      <c r="I79" s="84"/>
      <c r="J79" s="84"/>
    </row>
    <row r="80" spans="1:10" s="90" customFormat="1">
      <c r="A80" s="87"/>
      <c r="B80" s="87"/>
      <c r="C80" s="87"/>
      <c r="D80" s="87">
        <v>3299</v>
      </c>
      <c r="E80" s="87" t="s">
        <v>111</v>
      </c>
      <c r="F80" s="86">
        <v>4484.12</v>
      </c>
      <c r="G80" s="86">
        <v>4044.19</v>
      </c>
      <c r="H80" s="84">
        <v>7315.85</v>
      </c>
      <c r="I80" s="84">
        <v>163.15</v>
      </c>
      <c r="J80" s="84">
        <v>180.9</v>
      </c>
    </row>
    <row r="81" spans="1:10" s="90" customFormat="1">
      <c r="A81" s="87"/>
      <c r="B81" s="87">
        <v>34</v>
      </c>
      <c r="C81" s="87"/>
      <c r="D81" s="87"/>
      <c r="E81" s="87" t="s">
        <v>118</v>
      </c>
      <c r="F81" s="86">
        <f>SUM(F82)</f>
        <v>6964.06</v>
      </c>
      <c r="G81" s="86">
        <v>0</v>
      </c>
      <c r="H81" s="84">
        <f>SUM(H82)</f>
        <v>0</v>
      </c>
      <c r="I81" s="84"/>
      <c r="J81" s="84"/>
    </row>
    <row r="82" spans="1:10" s="90" customFormat="1">
      <c r="A82" s="87"/>
      <c r="B82" s="87"/>
      <c r="C82" s="87">
        <v>343</v>
      </c>
      <c r="D82" s="87"/>
      <c r="E82" s="87" t="s">
        <v>119</v>
      </c>
      <c r="F82" s="86">
        <f>SUM(F83)</f>
        <v>6964.06</v>
      </c>
      <c r="G82" s="86">
        <v>0</v>
      </c>
      <c r="H82" s="84">
        <v>0</v>
      </c>
      <c r="I82" s="84"/>
      <c r="J82" s="84"/>
    </row>
    <row r="83" spans="1:10" s="90" customFormat="1">
      <c r="A83" s="87"/>
      <c r="B83" s="87"/>
      <c r="C83" s="87"/>
      <c r="D83" s="87">
        <v>3433</v>
      </c>
      <c r="E83" s="87" t="s">
        <v>120</v>
      </c>
      <c r="F83" s="86">
        <v>6964.06</v>
      </c>
      <c r="G83" s="86">
        <v>0</v>
      </c>
      <c r="H83" s="84">
        <v>0</v>
      </c>
      <c r="I83" s="84"/>
      <c r="J83" s="84"/>
    </row>
    <row r="84" spans="1:10" s="90" customFormat="1">
      <c r="A84" s="87"/>
      <c r="B84" s="87">
        <v>38</v>
      </c>
      <c r="C84" s="87"/>
      <c r="D84" s="87"/>
      <c r="E84" s="87" t="s">
        <v>207</v>
      </c>
      <c r="F84" s="86">
        <v>0</v>
      </c>
      <c r="G84" s="86">
        <f>SUM(G85)</f>
        <v>691.3</v>
      </c>
      <c r="H84" s="84">
        <f>SUM(H85)</f>
        <v>687.08</v>
      </c>
      <c r="I84" s="84"/>
      <c r="J84" s="84">
        <v>99.39</v>
      </c>
    </row>
    <row r="85" spans="1:10" s="90" customFormat="1">
      <c r="A85" s="87"/>
      <c r="B85" s="87"/>
      <c r="C85" s="87">
        <v>381</v>
      </c>
      <c r="D85" s="87"/>
      <c r="E85" s="87" t="s">
        <v>208</v>
      </c>
      <c r="F85" s="86">
        <v>0</v>
      </c>
      <c r="G85" s="86">
        <f>SUM(G86)</f>
        <v>691.3</v>
      </c>
      <c r="H85" s="84">
        <f>SUM(H86)</f>
        <v>687.08</v>
      </c>
      <c r="I85" s="84"/>
      <c r="J85" s="84">
        <v>99.39</v>
      </c>
    </row>
    <row r="86" spans="1:10" s="90" customFormat="1">
      <c r="A86" s="87"/>
      <c r="B86" s="87"/>
      <c r="C86" s="87"/>
      <c r="D86" s="87">
        <v>3812</v>
      </c>
      <c r="E86" s="87" t="s">
        <v>209</v>
      </c>
      <c r="F86" s="86">
        <v>0</v>
      </c>
      <c r="G86" s="86">
        <v>691.3</v>
      </c>
      <c r="H86" s="84">
        <v>687.08</v>
      </c>
      <c r="I86" s="84"/>
      <c r="J86" s="84">
        <v>99.39</v>
      </c>
    </row>
    <row r="87" spans="1:10">
      <c r="A87" s="100">
        <v>4</v>
      </c>
      <c r="B87" s="101"/>
      <c r="C87" s="101"/>
      <c r="D87" s="101"/>
      <c r="E87" s="102" t="s">
        <v>5</v>
      </c>
      <c r="F87" s="82">
        <f>SUM(F88)</f>
        <v>18319.849999999999</v>
      </c>
      <c r="G87" s="86">
        <f>SUM(G88)</f>
        <v>12562.939999999999</v>
      </c>
      <c r="H87" s="83">
        <f>SUM(H88)</f>
        <v>8657.1500000000015</v>
      </c>
      <c r="I87" s="84">
        <v>47.26</v>
      </c>
      <c r="J87" s="84">
        <v>68.91</v>
      </c>
    </row>
    <row r="88" spans="1:10">
      <c r="A88" s="85"/>
      <c r="B88" s="85">
        <v>42</v>
      </c>
      <c r="C88" s="85"/>
      <c r="D88" s="85"/>
      <c r="E88" s="103" t="s">
        <v>121</v>
      </c>
      <c r="F88" s="86">
        <f>SUM(F89,F93)</f>
        <v>18319.849999999999</v>
      </c>
      <c r="G88" s="86">
        <f>SUM(G89,G93)</f>
        <v>12562.939999999999</v>
      </c>
      <c r="H88" s="84">
        <f>SUM(H89,H93)</f>
        <v>8657.1500000000015</v>
      </c>
      <c r="I88" s="84">
        <v>47.26</v>
      </c>
      <c r="J88" s="84">
        <v>68.91</v>
      </c>
    </row>
    <row r="89" spans="1:10">
      <c r="A89" s="85"/>
      <c r="B89" s="85"/>
      <c r="C89" s="87">
        <v>422</v>
      </c>
      <c r="D89" s="87"/>
      <c r="E89" s="87" t="s">
        <v>122</v>
      </c>
      <c r="F89" s="86">
        <f>SUM(F90:F92)</f>
        <v>17888.5</v>
      </c>
      <c r="G89" s="86">
        <f>SUM(G90:G92)</f>
        <v>11615.689999999999</v>
      </c>
      <c r="H89" s="84">
        <f>SUM(H90:H92)</f>
        <v>6985.4600000000009</v>
      </c>
      <c r="I89" s="84">
        <v>39.950000000000003</v>
      </c>
      <c r="J89" s="84">
        <v>60.14</v>
      </c>
    </row>
    <row r="90" spans="1:10">
      <c r="A90" s="85"/>
      <c r="B90" s="85"/>
      <c r="C90" s="87"/>
      <c r="D90" s="87">
        <v>4221</v>
      </c>
      <c r="E90" s="87" t="s">
        <v>123</v>
      </c>
      <c r="F90" s="86">
        <v>4055.43</v>
      </c>
      <c r="G90" s="86">
        <v>10089.379999999999</v>
      </c>
      <c r="H90" s="84">
        <v>4784.6400000000003</v>
      </c>
      <c r="I90" s="84">
        <v>117.98</v>
      </c>
      <c r="J90" s="84">
        <v>47.42</v>
      </c>
    </row>
    <row r="91" spans="1:10">
      <c r="A91" s="85"/>
      <c r="B91" s="85"/>
      <c r="C91" s="87"/>
      <c r="D91" s="87">
        <v>4223</v>
      </c>
      <c r="E91" s="87" t="s">
        <v>126</v>
      </c>
      <c r="F91" s="86">
        <v>11278.79</v>
      </c>
      <c r="G91" s="86">
        <v>0</v>
      </c>
      <c r="H91" s="84">
        <v>0</v>
      </c>
      <c r="I91" s="84"/>
      <c r="J91" s="84"/>
    </row>
    <row r="92" spans="1:10">
      <c r="A92" s="104"/>
      <c r="B92" s="104"/>
      <c r="C92" s="104"/>
      <c r="D92" s="105">
        <v>4227</v>
      </c>
      <c r="E92" s="104" t="s">
        <v>124</v>
      </c>
      <c r="F92" s="104">
        <v>2554.2800000000002</v>
      </c>
      <c r="G92" s="104">
        <v>1526.31</v>
      </c>
      <c r="H92" s="104">
        <v>2200.8200000000002</v>
      </c>
      <c r="I92" s="104">
        <v>86.16</v>
      </c>
      <c r="J92" s="104">
        <v>144.19</v>
      </c>
    </row>
    <row r="93" spans="1:10">
      <c r="A93" s="104"/>
      <c r="B93" s="104"/>
      <c r="C93" s="104">
        <v>424</v>
      </c>
      <c r="D93" s="105"/>
      <c r="E93" s="104" t="s">
        <v>127</v>
      </c>
      <c r="F93" s="104">
        <f>SUM(F94)</f>
        <v>431.35</v>
      </c>
      <c r="G93" s="104">
        <f>SUM(G94)</f>
        <v>947.25</v>
      </c>
      <c r="H93" s="104">
        <f>SUM(H94)</f>
        <v>1671.69</v>
      </c>
      <c r="I93" s="104">
        <v>387.54</v>
      </c>
      <c r="J93" s="104">
        <v>176.48</v>
      </c>
    </row>
    <row r="94" spans="1:10">
      <c r="A94" s="104"/>
      <c r="B94" s="104"/>
      <c r="C94" s="104"/>
      <c r="D94" s="105">
        <v>4241</v>
      </c>
      <c r="E94" s="104" t="s">
        <v>125</v>
      </c>
      <c r="F94" s="104">
        <v>431.35</v>
      </c>
      <c r="G94" s="104">
        <v>947.25</v>
      </c>
      <c r="H94" s="104">
        <v>1671.69</v>
      </c>
      <c r="I94" s="104">
        <v>387.54</v>
      </c>
      <c r="J94" s="104">
        <v>176.48</v>
      </c>
    </row>
    <row r="97" spans="6:6">
      <c r="F97" s="99"/>
    </row>
    <row r="98" spans="6:6">
      <c r="F98" s="99"/>
    </row>
  </sheetData>
  <mergeCells count="8">
    <mergeCell ref="A39:E39"/>
    <mergeCell ref="A40:E40"/>
    <mergeCell ref="A3:J3"/>
    <mergeCell ref="A5:J5"/>
    <mergeCell ref="A7:J7"/>
    <mergeCell ref="A9:E9"/>
    <mergeCell ref="A10:E10"/>
    <mergeCell ref="D34:E34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8"/>
  <sheetViews>
    <sheetView topLeftCell="B1" workbookViewId="0">
      <selection activeCell="D5" sqref="D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>
      <c r="B1" s="71" t="s">
        <v>71</v>
      </c>
    </row>
    <row r="2" spans="2:7" ht="18">
      <c r="B2" s="15"/>
      <c r="C2" s="15"/>
      <c r="D2" s="15"/>
      <c r="E2" s="2"/>
      <c r="F2" s="2"/>
      <c r="G2" s="2"/>
    </row>
    <row r="3" spans="2:7" ht="15.75" customHeight="1">
      <c r="B3" s="140" t="s">
        <v>36</v>
      </c>
      <c r="C3" s="140"/>
      <c r="D3" s="140"/>
      <c r="E3" s="140"/>
      <c r="F3" s="140"/>
      <c r="G3" s="140"/>
    </row>
    <row r="4" spans="2:7" ht="18">
      <c r="B4" s="15"/>
      <c r="C4" s="15"/>
      <c r="D4" s="15"/>
      <c r="E4" s="2"/>
      <c r="F4" s="2"/>
      <c r="G4" s="2"/>
    </row>
    <row r="5" spans="2:7" ht="25.5">
      <c r="B5" s="35" t="s">
        <v>6</v>
      </c>
      <c r="C5" s="35" t="s">
        <v>65</v>
      </c>
      <c r="D5" s="35" t="s">
        <v>213</v>
      </c>
      <c r="E5" s="35" t="s">
        <v>66</v>
      </c>
      <c r="F5" s="35" t="s">
        <v>16</v>
      </c>
      <c r="G5" s="35" t="s">
        <v>16</v>
      </c>
    </row>
    <row r="6" spans="2:7">
      <c r="B6" s="35">
        <v>1</v>
      </c>
      <c r="C6" s="35">
        <v>2</v>
      </c>
      <c r="D6" s="35">
        <v>3</v>
      </c>
      <c r="E6" s="35">
        <v>4</v>
      </c>
      <c r="F6" s="35" t="s">
        <v>67</v>
      </c>
      <c r="G6" s="35" t="s">
        <v>68</v>
      </c>
    </row>
    <row r="7" spans="2:7">
      <c r="B7" s="4" t="s">
        <v>35</v>
      </c>
      <c r="C7" s="57">
        <f>SUM(C8:C16)</f>
        <v>1043859.4500000001</v>
      </c>
      <c r="D7" s="57">
        <f>SUM(D8:D16)</f>
        <v>1016342.72</v>
      </c>
      <c r="E7" s="75">
        <f>SUM(E8:E16)</f>
        <v>1089130.21</v>
      </c>
      <c r="F7" s="75">
        <v>104.34</v>
      </c>
      <c r="G7" s="75">
        <v>107.16</v>
      </c>
    </row>
    <row r="8" spans="2:7">
      <c r="B8" s="29" t="s">
        <v>32</v>
      </c>
      <c r="C8" s="56">
        <v>7492.8</v>
      </c>
      <c r="D8" s="56">
        <v>15811.99</v>
      </c>
      <c r="E8" s="59">
        <v>15478.08</v>
      </c>
      <c r="F8" s="59">
        <v>206.57</v>
      </c>
      <c r="G8" s="59">
        <v>97.89</v>
      </c>
    </row>
    <row r="9" spans="2:7" ht="25.5">
      <c r="B9" s="60" t="s">
        <v>135</v>
      </c>
      <c r="C9" s="56">
        <v>13928.09</v>
      </c>
      <c r="D9" s="56">
        <v>0</v>
      </c>
      <c r="E9" s="59">
        <v>0</v>
      </c>
      <c r="F9" s="59">
        <v>0</v>
      </c>
      <c r="G9" s="59">
        <v>0</v>
      </c>
    </row>
    <row r="10" spans="2:7">
      <c r="B10" s="28" t="s">
        <v>137</v>
      </c>
      <c r="C10" s="56">
        <v>16875.310000000001</v>
      </c>
      <c r="D10" s="56">
        <v>9620.43</v>
      </c>
      <c r="E10" s="59">
        <v>335.54</v>
      </c>
      <c r="F10" s="59">
        <v>1.99</v>
      </c>
      <c r="G10" s="59">
        <v>3.49</v>
      </c>
    </row>
    <row r="11" spans="2:7">
      <c r="B11" s="27" t="s">
        <v>27</v>
      </c>
      <c r="C11" s="56">
        <v>5983.46</v>
      </c>
      <c r="D11" s="56">
        <v>3778</v>
      </c>
      <c r="E11" s="59">
        <v>13459.76</v>
      </c>
      <c r="F11" s="59">
        <v>224.95</v>
      </c>
      <c r="G11" s="59">
        <v>356.27</v>
      </c>
    </row>
    <row r="12" spans="2:7">
      <c r="B12" s="27" t="s">
        <v>129</v>
      </c>
      <c r="C12" s="56">
        <v>0</v>
      </c>
      <c r="D12" s="56">
        <v>132</v>
      </c>
      <c r="E12" s="59">
        <v>34.4</v>
      </c>
      <c r="F12" s="59"/>
      <c r="G12" s="59">
        <v>26.06</v>
      </c>
    </row>
    <row r="13" spans="2:7">
      <c r="B13" s="27" t="s">
        <v>138</v>
      </c>
      <c r="C13" s="56">
        <v>79516.5</v>
      </c>
      <c r="D13" s="56">
        <v>92330.95</v>
      </c>
      <c r="E13" s="59">
        <v>92330.19</v>
      </c>
      <c r="F13" s="59">
        <v>116.11</v>
      </c>
      <c r="G13" s="59">
        <v>100</v>
      </c>
    </row>
    <row r="14" spans="2:7">
      <c r="B14" s="27" t="s">
        <v>132</v>
      </c>
      <c r="C14" s="56">
        <v>902294.39</v>
      </c>
      <c r="D14" s="56">
        <v>865315.11</v>
      </c>
      <c r="E14" s="59">
        <v>941056.24</v>
      </c>
      <c r="F14" s="59">
        <v>104.3</v>
      </c>
      <c r="G14" s="59">
        <v>108.75</v>
      </c>
    </row>
    <row r="15" spans="2:7">
      <c r="B15" s="27" t="s">
        <v>133</v>
      </c>
      <c r="C15" s="56">
        <v>17768.900000000001</v>
      </c>
      <c r="D15" s="56">
        <v>29288.240000000002</v>
      </c>
      <c r="E15" s="59">
        <v>26436</v>
      </c>
      <c r="F15" s="59">
        <v>148.78</v>
      </c>
      <c r="G15" s="59">
        <v>90.26</v>
      </c>
    </row>
    <row r="16" spans="2:7">
      <c r="B16" s="27" t="s">
        <v>134</v>
      </c>
      <c r="C16" s="56">
        <v>0</v>
      </c>
      <c r="D16" s="56">
        <v>66</v>
      </c>
      <c r="E16" s="59">
        <v>0</v>
      </c>
      <c r="F16" s="59">
        <v>0</v>
      </c>
      <c r="G16" s="59">
        <v>0</v>
      </c>
    </row>
    <row r="17" spans="2:7">
      <c r="B17" s="27"/>
      <c r="C17" s="56"/>
      <c r="D17" s="56"/>
      <c r="E17" s="59"/>
      <c r="F17" s="59"/>
      <c r="G17" s="59"/>
    </row>
    <row r="18" spans="2:7" ht="15.75" customHeight="1">
      <c r="B18" s="4" t="s">
        <v>34</v>
      </c>
      <c r="C18" s="57">
        <f>SUM(C19:C28)</f>
        <v>1153629.8999999999</v>
      </c>
      <c r="D18" s="57">
        <f>SUM(D19:D28)</f>
        <v>1032130.6</v>
      </c>
      <c r="E18" s="75">
        <f>SUM(E19:E28)</f>
        <v>1081901.69</v>
      </c>
      <c r="F18" s="75">
        <v>93.78</v>
      </c>
      <c r="G18" s="75">
        <v>104.82</v>
      </c>
    </row>
    <row r="19" spans="2:7">
      <c r="B19" s="29" t="s">
        <v>32</v>
      </c>
      <c r="C19" s="56">
        <v>7492.8</v>
      </c>
      <c r="D19" s="56">
        <v>15811.99</v>
      </c>
      <c r="E19" s="59">
        <v>15478.08</v>
      </c>
      <c r="F19" s="59">
        <v>206.57</v>
      </c>
      <c r="G19" s="59">
        <v>97.89</v>
      </c>
    </row>
    <row r="20" spans="2:7" ht="25.5">
      <c r="B20" s="29" t="s">
        <v>136</v>
      </c>
      <c r="C20" s="56">
        <v>13928.09</v>
      </c>
      <c r="D20" s="56">
        <v>0</v>
      </c>
      <c r="E20" s="59">
        <v>0</v>
      </c>
      <c r="F20" s="59">
        <v>0</v>
      </c>
      <c r="G20" s="59">
        <v>0</v>
      </c>
    </row>
    <row r="21" spans="2:7">
      <c r="B21" s="28" t="s">
        <v>128</v>
      </c>
      <c r="C21" s="56">
        <v>16875.310000000001</v>
      </c>
      <c r="D21" s="56">
        <v>9620.43</v>
      </c>
      <c r="E21" s="59">
        <v>335.54</v>
      </c>
      <c r="F21" s="59">
        <v>1.99</v>
      </c>
      <c r="G21" s="59">
        <v>3.49</v>
      </c>
    </row>
    <row r="22" spans="2:7">
      <c r="B22" s="27" t="s">
        <v>27</v>
      </c>
      <c r="C22" s="56">
        <v>1999.13</v>
      </c>
      <c r="D22" s="56">
        <v>3778</v>
      </c>
      <c r="E22" s="59">
        <v>2305.4699999999998</v>
      </c>
      <c r="F22" s="59">
        <v>115.32</v>
      </c>
      <c r="G22" s="59">
        <v>60.49</v>
      </c>
    </row>
    <row r="23" spans="2:7">
      <c r="B23" s="58" t="s">
        <v>129</v>
      </c>
      <c r="C23" s="59">
        <v>0</v>
      </c>
      <c r="D23" s="59">
        <v>132</v>
      </c>
      <c r="E23" s="59">
        <v>34.4</v>
      </c>
      <c r="F23" s="59"/>
      <c r="G23" s="59">
        <v>26.06</v>
      </c>
    </row>
    <row r="24" spans="2:7">
      <c r="B24" s="58" t="s">
        <v>130</v>
      </c>
      <c r="C24" s="59">
        <v>123015.97</v>
      </c>
      <c r="D24" s="59">
        <v>15787.88</v>
      </c>
      <c r="E24" s="59">
        <v>12511.18</v>
      </c>
      <c r="F24" s="59">
        <v>10.17</v>
      </c>
      <c r="G24" s="59">
        <v>79.25</v>
      </c>
    </row>
    <row r="25" spans="2:7">
      <c r="B25" s="58" t="s">
        <v>131</v>
      </c>
      <c r="C25" s="59">
        <v>79516.5</v>
      </c>
      <c r="D25" s="59">
        <v>92330.95</v>
      </c>
      <c r="E25" s="59">
        <v>92330.19</v>
      </c>
      <c r="F25" s="59">
        <v>116.11</v>
      </c>
      <c r="G25" s="59">
        <v>100</v>
      </c>
    </row>
    <row r="26" spans="2:7">
      <c r="B26" s="58" t="s">
        <v>132</v>
      </c>
      <c r="C26" s="59">
        <v>888756.72</v>
      </c>
      <c r="D26" s="59">
        <v>865315.11</v>
      </c>
      <c r="E26" s="59">
        <v>937673.58</v>
      </c>
      <c r="F26" s="59">
        <v>105.5</v>
      </c>
      <c r="G26" s="59">
        <v>87.6</v>
      </c>
    </row>
    <row r="27" spans="2:7">
      <c r="B27" s="58" t="s">
        <v>133</v>
      </c>
      <c r="C27" s="59">
        <v>22045.38</v>
      </c>
      <c r="D27" s="59">
        <v>29288.240000000002</v>
      </c>
      <c r="E27" s="59">
        <v>21233.25</v>
      </c>
      <c r="F27" s="59">
        <v>96.27</v>
      </c>
      <c r="G27" s="59">
        <v>72.5</v>
      </c>
    </row>
    <row r="28" spans="2:7">
      <c r="B28" s="58" t="s">
        <v>134</v>
      </c>
      <c r="C28" s="59">
        <v>0</v>
      </c>
      <c r="D28" s="59">
        <v>66</v>
      </c>
      <c r="E28" s="59">
        <v>0</v>
      </c>
      <c r="F28" s="59">
        <v>0</v>
      </c>
      <c r="G28" s="59">
        <v>0</v>
      </c>
    </row>
  </sheetData>
  <mergeCells count="1">
    <mergeCell ref="B3:G3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workbookViewId="0">
      <selection activeCell="D5" sqref="D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1:7">
      <c r="A1" s="71" t="s">
        <v>71</v>
      </c>
    </row>
    <row r="2" spans="1:7" ht="18">
      <c r="B2" s="15"/>
      <c r="C2" s="15"/>
      <c r="D2" s="15"/>
      <c r="E2" s="2"/>
      <c r="F2" s="2"/>
      <c r="G2" s="2"/>
    </row>
    <row r="3" spans="1:7" ht="15.75" customHeight="1">
      <c r="B3" s="140" t="s">
        <v>45</v>
      </c>
      <c r="C3" s="140"/>
      <c r="D3" s="140"/>
      <c r="E3" s="140"/>
      <c r="F3" s="140"/>
      <c r="G3" s="140"/>
    </row>
    <row r="4" spans="1:7" ht="18">
      <c r="B4" s="15"/>
      <c r="C4" s="15"/>
      <c r="D4" s="15"/>
      <c r="E4" s="2"/>
      <c r="F4" s="2"/>
      <c r="G4" s="2"/>
    </row>
    <row r="5" spans="1:7" ht="25.5">
      <c r="B5" s="35" t="s">
        <v>6</v>
      </c>
      <c r="C5" s="35" t="s">
        <v>69</v>
      </c>
      <c r="D5" s="35" t="s">
        <v>213</v>
      </c>
      <c r="E5" s="35" t="s">
        <v>70</v>
      </c>
      <c r="F5" s="35" t="s">
        <v>16</v>
      </c>
      <c r="G5" s="35" t="s">
        <v>16</v>
      </c>
    </row>
    <row r="6" spans="1:7">
      <c r="B6" s="35">
        <v>1</v>
      </c>
      <c r="C6" s="35">
        <v>2</v>
      </c>
      <c r="D6" s="35">
        <v>3</v>
      </c>
      <c r="E6" s="35">
        <v>4</v>
      </c>
      <c r="F6" s="35" t="s">
        <v>67</v>
      </c>
      <c r="G6" s="35" t="s">
        <v>68</v>
      </c>
    </row>
    <row r="7" spans="1:7" ht="15.75" customHeight="1">
      <c r="B7" s="4" t="s">
        <v>34</v>
      </c>
      <c r="C7" s="56">
        <f>SUM(C8)</f>
        <v>1153629.8999999999</v>
      </c>
      <c r="D7" s="56">
        <v>1032130.6</v>
      </c>
      <c r="E7" s="59">
        <v>1081901.69</v>
      </c>
      <c r="F7" s="59">
        <v>93.78</v>
      </c>
      <c r="G7" s="59">
        <v>104.82</v>
      </c>
    </row>
    <row r="8" spans="1:7" ht="15.75" customHeight="1">
      <c r="B8" s="4" t="s">
        <v>187</v>
      </c>
      <c r="C8" s="56">
        <f>SUM(C9:C10)</f>
        <v>1153629.8999999999</v>
      </c>
      <c r="D8" s="56">
        <v>1032130.6</v>
      </c>
      <c r="E8" s="59">
        <v>1081901.69</v>
      </c>
      <c r="F8" s="59">
        <v>93.78</v>
      </c>
      <c r="G8" s="59">
        <v>104.82</v>
      </c>
    </row>
    <row r="9" spans="1:7">
      <c r="B9" s="11" t="s">
        <v>188</v>
      </c>
      <c r="C9" s="56">
        <v>1152607.49</v>
      </c>
      <c r="D9" s="56">
        <v>1030375.96</v>
      </c>
      <c r="E9" s="59">
        <v>1080407.82</v>
      </c>
      <c r="F9" s="59">
        <v>93.74</v>
      </c>
      <c r="G9" s="59">
        <v>104.86</v>
      </c>
    </row>
    <row r="10" spans="1:7">
      <c r="B10" s="30" t="s">
        <v>189</v>
      </c>
      <c r="C10" s="56">
        <v>1022.41</v>
      </c>
      <c r="D10" s="56">
        <v>1754.64</v>
      </c>
      <c r="E10" s="59">
        <v>1493.87</v>
      </c>
      <c r="F10" s="59">
        <v>146.11000000000001</v>
      </c>
      <c r="G10" s="59">
        <v>85.14</v>
      </c>
    </row>
  </sheetData>
  <mergeCells count="1">
    <mergeCell ref="B3:G3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6"/>
  <sheetViews>
    <sheetView workbookViewId="0">
      <selection activeCell="H5" sqref="H5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2:11" ht="18" customHeight="1">
      <c r="B2" s="140" t="s">
        <v>61</v>
      </c>
      <c r="C2" s="140"/>
      <c r="D2" s="140"/>
      <c r="E2" s="140"/>
      <c r="F2" s="140"/>
      <c r="G2" s="140"/>
      <c r="H2" s="140"/>
      <c r="I2" s="140"/>
      <c r="J2" s="140"/>
      <c r="K2" s="140"/>
    </row>
    <row r="3" spans="2:11" ht="15.75" customHeight="1">
      <c r="B3" s="140" t="s">
        <v>37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1" ht="18">
      <c r="B4" s="15"/>
      <c r="C4" s="15"/>
      <c r="D4" s="15"/>
      <c r="E4" s="15"/>
      <c r="F4" s="15"/>
      <c r="G4" s="15"/>
      <c r="H4" s="15"/>
      <c r="I4" s="2"/>
      <c r="J4" s="2"/>
      <c r="K4" s="2"/>
    </row>
    <row r="5" spans="2:11" ht="25.5" customHeight="1">
      <c r="B5" s="141" t="s">
        <v>6</v>
      </c>
      <c r="C5" s="142"/>
      <c r="D5" s="142"/>
      <c r="E5" s="142"/>
      <c r="F5" s="143"/>
      <c r="G5" s="36" t="s">
        <v>73</v>
      </c>
      <c r="H5" s="35" t="s">
        <v>214</v>
      </c>
      <c r="I5" s="36" t="s">
        <v>66</v>
      </c>
      <c r="J5" s="36" t="s">
        <v>16</v>
      </c>
      <c r="K5" s="36" t="s">
        <v>46</v>
      </c>
    </row>
    <row r="6" spans="2:11">
      <c r="B6" s="141">
        <v>1</v>
      </c>
      <c r="C6" s="142"/>
      <c r="D6" s="142"/>
      <c r="E6" s="142"/>
      <c r="F6" s="143"/>
      <c r="G6" s="36">
        <v>2</v>
      </c>
      <c r="H6" s="36">
        <v>3</v>
      </c>
      <c r="I6" s="36">
        <v>4</v>
      </c>
      <c r="J6" s="36" t="s">
        <v>67</v>
      </c>
      <c r="K6" s="36" t="s">
        <v>68</v>
      </c>
    </row>
    <row r="7" spans="2:11" ht="25.5">
      <c r="B7" s="4">
        <v>8</v>
      </c>
      <c r="C7" s="4"/>
      <c r="D7" s="4"/>
      <c r="E7" s="4"/>
      <c r="F7" s="4" t="s">
        <v>8</v>
      </c>
      <c r="G7" s="3"/>
      <c r="H7" s="3"/>
      <c r="I7" s="25"/>
      <c r="J7" s="25"/>
      <c r="K7" s="25"/>
    </row>
    <row r="8" spans="2:11">
      <c r="B8" s="4"/>
      <c r="C8" s="9">
        <v>84</v>
      </c>
      <c r="D8" s="9"/>
      <c r="E8" s="9"/>
      <c r="F8" s="9" t="s">
        <v>13</v>
      </c>
      <c r="G8" s="3"/>
      <c r="H8" s="3"/>
      <c r="I8" s="25"/>
      <c r="J8" s="25"/>
      <c r="K8" s="25"/>
    </row>
    <row r="9" spans="2:11" ht="51">
      <c r="B9" s="5"/>
      <c r="C9" s="5"/>
      <c r="D9" s="5">
        <v>841</v>
      </c>
      <c r="E9" s="5"/>
      <c r="F9" s="26" t="s">
        <v>38</v>
      </c>
      <c r="G9" s="3"/>
      <c r="H9" s="3"/>
      <c r="I9" s="25"/>
      <c r="J9" s="25"/>
      <c r="K9" s="25"/>
    </row>
    <row r="10" spans="2:11" ht="25.5">
      <c r="B10" s="5"/>
      <c r="C10" s="5"/>
      <c r="D10" s="5"/>
      <c r="E10" s="5">
        <v>8413</v>
      </c>
      <c r="F10" s="26" t="s">
        <v>39</v>
      </c>
      <c r="G10" s="3"/>
      <c r="H10" s="3"/>
      <c r="I10" s="25"/>
      <c r="J10" s="25"/>
      <c r="K10" s="25"/>
    </row>
    <row r="11" spans="2:11">
      <c r="B11" s="5"/>
      <c r="C11" s="5"/>
      <c r="D11" s="5"/>
      <c r="E11" s="6" t="s">
        <v>22</v>
      </c>
      <c r="F11" s="11"/>
      <c r="G11" s="3"/>
      <c r="H11" s="3"/>
      <c r="I11" s="25"/>
      <c r="J11" s="25"/>
      <c r="K11" s="25"/>
    </row>
    <row r="12" spans="2:11" ht="25.5">
      <c r="B12" s="7">
        <v>5</v>
      </c>
      <c r="C12" s="8"/>
      <c r="D12" s="8"/>
      <c r="E12" s="8"/>
      <c r="F12" s="19" t="s">
        <v>9</v>
      </c>
      <c r="G12" s="3"/>
      <c r="H12" s="3"/>
      <c r="I12" s="25"/>
      <c r="J12" s="25"/>
      <c r="K12" s="25"/>
    </row>
    <row r="13" spans="2:11" ht="25.5">
      <c r="B13" s="9"/>
      <c r="C13" s="9">
        <v>54</v>
      </c>
      <c r="D13" s="9"/>
      <c r="E13" s="9"/>
      <c r="F13" s="20" t="s">
        <v>14</v>
      </c>
      <c r="G13" s="3"/>
      <c r="H13" s="3"/>
      <c r="I13" s="25"/>
      <c r="J13" s="25"/>
      <c r="K13" s="25"/>
    </row>
    <row r="14" spans="2:11" ht="63.75">
      <c r="B14" s="9"/>
      <c r="C14" s="9"/>
      <c r="D14" s="9">
        <v>541</v>
      </c>
      <c r="E14" s="26"/>
      <c r="F14" s="26" t="s">
        <v>40</v>
      </c>
      <c r="G14" s="3"/>
      <c r="H14" s="3"/>
      <c r="I14" s="25"/>
      <c r="J14" s="25"/>
      <c r="K14" s="25"/>
    </row>
    <row r="15" spans="2:11" ht="38.25">
      <c r="B15" s="9"/>
      <c r="C15" s="9"/>
      <c r="D15" s="9"/>
      <c r="E15" s="26">
        <v>5413</v>
      </c>
      <c r="F15" s="26" t="s">
        <v>41</v>
      </c>
      <c r="G15" s="3"/>
      <c r="H15" s="3"/>
      <c r="I15" s="25"/>
      <c r="J15" s="25"/>
      <c r="K15" s="25"/>
    </row>
    <row r="16" spans="2:11">
      <c r="B16" s="10" t="s">
        <v>15</v>
      </c>
      <c r="C16" s="8"/>
      <c r="D16" s="8"/>
      <c r="E16" s="8"/>
      <c r="F16" s="19" t="s">
        <v>22</v>
      </c>
      <c r="G16" s="3"/>
      <c r="H16" s="3"/>
      <c r="I16" s="25"/>
      <c r="J16" s="25"/>
      <c r="K16" s="25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26"/>
  <sheetViews>
    <sheetView workbookViewId="0">
      <selection activeCell="D4" sqref="D4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5"/>
      <c r="C1" s="15"/>
      <c r="D1" s="15"/>
      <c r="E1" s="2"/>
      <c r="F1" s="2"/>
      <c r="G1" s="2"/>
    </row>
    <row r="2" spans="2:7" ht="15.75" customHeight="1">
      <c r="B2" s="140" t="s">
        <v>42</v>
      </c>
      <c r="C2" s="140"/>
      <c r="D2" s="140"/>
      <c r="E2" s="140"/>
      <c r="F2" s="140"/>
      <c r="G2" s="140"/>
    </row>
    <row r="3" spans="2:7" ht="18">
      <c r="B3" s="15"/>
      <c r="C3" s="15"/>
      <c r="D3" s="15"/>
      <c r="E3" s="2"/>
      <c r="F3" s="2"/>
      <c r="G3" s="2"/>
    </row>
    <row r="4" spans="2:7" ht="25.5">
      <c r="B4" s="35" t="s">
        <v>6</v>
      </c>
      <c r="C4" s="35" t="s">
        <v>65</v>
      </c>
      <c r="D4" s="35" t="s">
        <v>213</v>
      </c>
      <c r="E4" s="35" t="s">
        <v>66</v>
      </c>
      <c r="F4" s="35" t="s">
        <v>16</v>
      </c>
      <c r="G4" s="35" t="s">
        <v>16</v>
      </c>
    </row>
    <row r="5" spans="2:7">
      <c r="B5" s="35">
        <v>1</v>
      </c>
      <c r="C5" s="35">
        <v>2</v>
      </c>
      <c r="D5" s="35">
        <v>3</v>
      </c>
      <c r="E5" s="35">
        <v>4</v>
      </c>
      <c r="F5" s="35" t="s">
        <v>67</v>
      </c>
      <c r="G5" s="35" t="s">
        <v>68</v>
      </c>
    </row>
    <row r="6" spans="2:7">
      <c r="B6" s="4" t="s">
        <v>43</v>
      </c>
      <c r="C6" s="3"/>
      <c r="D6" s="3"/>
      <c r="E6" s="25"/>
      <c r="F6" s="25"/>
      <c r="G6" s="25"/>
    </row>
    <row r="7" spans="2:7">
      <c r="B7" s="4" t="s">
        <v>33</v>
      </c>
      <c r="C7" s="3"/>
      <c r="D7" s="3"/>
      <c r="E7" s="25"/>
      <c r="F7" s="25"/>
      <c r="G7" s="25"/>
    </row>
    <row r="8" spans="2:7">
      <c r="B8" s="29" t="s">
        <v>32</v>
      </c>
      <c r="C8" s="3"/>
      <c r="D8" s="3"/>
      <c r="E8" s="25"/>
      <c r="F8" s="25"/>
      <c r="G8" s="25"/>
    </row>
    <row r="9" spans="2:7">
      <c r="B9" s="28" t="s">
        <v>31</v>
      </c>
      <c r="C9" s="3"/>
      <c r="D9" s="3"/>
      <c r="E9" s="25"/>
      <c r="F9" s="25"/>
      <c r="G9" s="25"/>
    </row>
    <row r="10" spans="2:7">
      <c r="B10" s="28" t="s">
        <v>22</v>
      </c>
      <c r="C10" s="3"/>
      <c r="D10" s="3"/>
      <c r="E10" s="25"/>
      <c r="F10" s="25"/>
      <c r="G10" s="25"/>
    </row>
    <row r="11" spans="2:7">
      <c r="B11" s="4" t="s">
        <v>30</v>
      </c>
      <c r="C11" s="3"/>
      <c r="D11" s="3"/>
      <c r="E11" s="25"/>
      <c r="F11" s="25"/>
      <c r="G11" s="25"/>
    </row>
    <row r="12" spans="2:7">
      <c r="B12" s="27" t="s">
        <v>29</v>
      </c>
      <c r="C12" s="3"/>
      <c r="D12" s="3"/>
      <c r="E12" s="25"/>
      <c r="F12" s="25"/>
      <c r="G12" s="25"/>
    </row>
    <row r="13" spans="2:7">
      <c r="B13" s="4" t="s">
        <v>28</v>
      </c>
      <c r="C13" s="3"/>
      <c r="D13" s="3"/>
      <c r="E13" s="25"/>
      <c r="F13" s="25"/>
      <c r="G13" s="25"/>
    </row>
    <row r="14" spans="2:7">
      <c r="B14" s="27" t="s">
        <v>27</v>
      </c>
      <c r="C14" s="3"/>
      <c r="D14" s="3"/>
      <c r="E14" s="25"/>
      <c r="F14" s="25"/>
      <c r="G14" s="25"/>
    </row>
    <row r="15" spans="2:7">
      <c r="B15" s="9" t="s">
        <v>15</v>
      </c>
      <c r="C15" s="3"/>
      <c r="D15" s="3"/>
      <c r="E15" s="25"/>
      <c r="F15" s="25"/>
      <c r="G15" s="25"/>
    </row>
    <row r="16" spans="2:7">
      <c r="B16" s="27"/>
      <c r="C16" s="3"/>
      <c r="D16" s="3"/>
      <c r="E16" s="25"/>
      <c r="F16" s="25"/>
      <c r="G16" s="25"/>
    </row>
    <row r="17" spans="2:7" ht="15.75" customHeight="1">
      <c r="B17" s="4" t="s">
        <v>44</v>
      </c>
      <c r="C17" s="3"/>
      <c r="D17" s="3"/>
      <c r="E17" s="25"/>
      <c r="F17" s="25"/>
      <c r="G17" s="25"/>
    </row>
    <row r="18" spans="2:7" ht="15.75" customHeight="1">
      <c r="B18" s="4" t="s">
        <v>33</v>
      </c>
      <c r="C18" s="3"/>
      <c r="D18" s="3"/>
      <c r="E18" s="25"/>
      <c r="F18" s="25"/>
      <c r="G18" s="25"/>
    </row>
    <row r="19" spans="2:7">
      <c r="B19" s="29" t="s">
        <v>32</v>
      </c>
      <c r="C19" s="3"/>
      <c r="D19" s="3"/>
      <c r="E19" s="25"/>
      <c r="F19" s="25"/>
      <c r="G19" s="25"/>
    </row>
    <row r="20" spans="2:7">
      <c r="B20" s="28" t="s">
        <v>31</v>
      </c>
      <c r="C20" s="3"/>
      <c r="D20" s="3"/>
      <c r="E20" s="25"/>
      <c r="F20" s="25"/>
      <c r="G20" s="25"/>
    </row>
    <row r="21" spans="2:7">
      <c r="B21" s="28" t="s">
        <v>22</v>
      </c>
      <c r="C21" s="3"/>
      <c r="D21" s="3"/>
      <c r="E21" s="25"/>
      <c r="F21" s="25"/>
      <c r="G21" s="25"/>
    </row>
    <row r="22" spans="2:7">
      <c r="B22" s="4" t="s">
        <v>30</v>
      </c>
      <c r="C22" s="3"/>
      <c r="D22" s="3"/>
      <c r="E22" s="25"/>
      <c r="F22" s="25"/>
      <c r="G22" s="25"/>
    </row>
    <row r="23" spans="2:7">
      <c r="B23" s="27" t="s">
        <v>29</v>
      </c>
      <c r="C23" s="3"/>
      <c r="D23" s="3"/>
      <c r="E23" s="25"/>
      <c r="F23" s="25"/>
      <c r="G23" s="25"/>
    </row>
    <row r="24" spans="2:7">
      <c r="B24" s="4" t="s">
        <v>28</v>
      </c>
      <c r="C24" s="3"/>
      <c r="D24" s="3"/>
      <c r="E24" s="25"/>
      <c r="F24" s="25"/>
      <c r="G24" s="25"/>
    </row>
    <row r="25" spans="2:7">
      <c r="B25" s="27" t="s">
        <v>27</v>
      </c>
      <c r="C25" s="3"/>
      <c r="D25" s="3"/>
      <c r="E25" s="25"/>
      <c r="F25" s="25"/>
      <c r="G25" s="25"/>
    </row>
    <row r="26" spans="2:7">
      <c r="B26" s="9" t="s">
        <v>15</v>
      </c>
      <c r="C26" s="3"/>
      <c r="D26" s="3"/>
      <c r="E26" s="25"/>
      <c r="F26" s="25"/>
      <c r="G26" s="25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41"/>
  <sheetViews>
    <sheetView workbookViewId="0">
      <selection activeCell="C7" sqref="C7"/>
    </sheetView>
  </sheetViews>
  <sheetFormatPr defaultRowHeight="15"/>
  <cols>
    <col min="2" max="2" width="49.140625" customWidth="1"/>
    <col min="3" max="3" width="25.28515625" customWidth="1"/>
    <col min="4" max="4" width="23" customWidth="1"/>
    <col min="5" max="5" width="20.28515625" customWidth="1"/>
    <col min="6" max="7" width="25.28515625" customWidth="1"/>
    <col min="8" max="8" width="15.7109375" customWidth="1"/>
  </cols>
  <sheetData>
    <row r="1" spans="1:8" ht="18">
      <c r="A1" s="71" t="s">
        <v>71</v>
      </c>
      <c r="B1" s="15"/>
      <c r="C1" s="15"/>
      <c r="D1" s="15"/>
      <c r="E1" s="15"/>
      <c r="F1" s="15"/>
      <c r="G1" s="15"/>
      <c r="H1" s="2"/>
    </row>
    <row r="3" spans="1:8" ht="15.75">
      <c r="B3" s="153" t="s">
        <v>10</v>
      </c>
      <c r="C3" s="153"/>
      <c r="D3" s="153"/>
    </row>
    <row r="4" spans="1:8">
      <c r="B4" s="154" t="s">
        <v>62</v>
      </c>
      <c r="C4" s="154"/>
      <c r="D4" s="154"/>
    </row>
    <row r="7" spans="1:8">
      <c r="A7" s="146" t="s">
        <v>6</v>
      </c>
      <c r="B7" s="147"/>
      <c r="C7" s="61" t="s">
        <v>214</v>
      </c>
      <c r="D7" s="61" t="s">
        <v>186</v>
      </c>
      <c r="E7" s="62" t="s">
        <v>16</v>
      </c>
    </row>
    <row r="8" spans="1:8">
      <c r="A8" s="146">
        <v>1</v>
      </c>
      <c r="B8" s="147"/>
      <c r="C8" s="61">
        <v>2</v>
      </c>
      <c r="D8" s="61">
        <v>3</v>
      </c>
      <c r="E8" s="62" t="s">
        <v>74</v>
      </c>
    </row>
    <row r="9" spans="1:8">
      <c r="A9" s="155" t="s">
        <v>139</v>
      </c>
      <c r="B9" s="155"/>
      <c r="C9" s="63">
        <f>SUM(C10,C36,C40)</f>
        <v>954424.95</v>
      </c>
      <c r="D9" s="63">
        <f>SUM(D10,D36,D40)</f>
        <v>1019977.0900000001</v>
      </c>
      <c r="E9" s="64">
        <v>106.86</v>
      </c>
    </row>
    <row r="10" spans="1:8">
      <c r="A10" s="148" t="s">
        <v>140</v>
      </c>
      <c r="B10" s="148"/>
      <c r="C10" s="65">
        <f>SUM(C11)</f>
        <v>84045.889999999985</v>
      </c>
      <c r="D10" s="65">
        <f>SUM(D11)</f>
        <v>84045.12999999999</v>
      </c>
      <c r="E10" s="72">
        <v>100</v>
      </c>
    </row>
    <row r="11" spans="1:8">
      <c r="A11" s="144" t="s">
        <v>141</v>
      </c>
      <c r="B11" s="144"/>
      <c r="C11" s="67">
        <f>SUM(C12:C35)</f>
        <v>84045.889999999985</v>
      </c>
      <c r="D11" s="67">
        <f>SUM(D12:D35)</f>
        <v>84045.12999999999</v>
      </c>
      <c r="E11" s="73">
        <v>100</v>
      </c>
    </row>
    <row r="12" spans="1:8">
      <c r="A12" s="69">
        <v>32111</v>
      </c>
      <c r="B12" s="69" t="s">
        <v>26</v>
      </c>
      <c r="C12" s="70">
        <v>4000.58</v>
      </c>
      <c r="D12" s="70">
        <v>4000.58</v>
      </c>
      <c r="E12" s="70">
        <v>100</v>
      </c>
    </row>
    <row r="13" spans="1:8">
      <c r="A13" s="69">
        <v>32121</v>
      </c>
      <c r="B13" s="69" t="s">
        <v>92</v>
      </c>
      <c r="C13" s="70">
        <v>17769.39</v>
      </c>
      <c r="D13" s="70">
        <v>17769.39</v>
      </c>
      <c r="E13" s="70">
        <v>100</v>
      </c>
    </row>
    <row r="14" spans="1:8">
      <c r="A14" s="69">
        <v>32131</v>
      </c>
      <c r="B14" s="69" t="s">
        <v>93</v>
      </c>
      <c r="C14" s="70">
        <v>69.849999999999994</v>
      </c>
      <c r="D14" s="70">
        <v>69.849999999999994</v>
      </c>
      <c r="E14" s="70">
        <v>100</v>
      </c>
    </row>
    <row r="15" spans="1:8">
      <c r="A15" s="69">
        <v>32141</v>
      </c>
      <c r="B15" s="69" t="s">
        <v>142</v>
      </c>
      <c r="C15" s="70">
        <v>0</v>
      </c>
      <c r="D15" s="70">
        <v>0</v>
      </c>
      <c r="E15" s="70">
        <v>0</v>
      </c>
    </row>
    <row r="16" spans="1:8">
      <c r="A16" s="69">
        <v>32211</v>
      </c>
      <c r="B16" s="69" t="s">
        <v>95</v>
      </c>
      <c r="C16" s="70">
        <v>8846.07</v>
      </c>
      <c r="D16" s="70">
        <v>8845.39</v>
      </c>
      <c r="E16" s="70">
        <v>99.99</v>
      </c>
    </row>
    <row r="17" spans="1:5">
      <c r="A17" s="69">
        <v>32221</v>
      </c>
      <c r="B17" s="69" t="s">
        <v>96</v>
      </c>
      <c r="C17" s="70">
        <v>4510.07</v>
      </c>
      <c r="D17" s="70">
        <v>4510.07</v>
      </c>
      <c r="E17" s="70">
        <v>100</v>
      </c>
    </row>
    <row r="18" spans="1:5">
      <c r="A18" s="69">
        <v>32231</v>
      </c>
      <c r="B18" s="69" t="s">
        <v>143</v>
      </c>
      <c r="C18" s="70">
        <v>5264.89</v>
      </c>
      <c r="D18" s="70">
        <v>5264.89</v>
      </c>
      <c r="E18" s="70">
        <v>100</v>
      </c>
    </row>
    <row r="19" spans="1:5">
      <c r="A19" s="69">
        <v>32233</v>
      </c>
      <c r="B19" s="69" t="s">
        <v>144</v>
      </c>
      <c r="C19" s="70">
        <v>67</v>
      </c>
      <c r="D19" s="70">
        <v>67</v>
      </c>
      <c r="E19" s="70">
        <v>100</v>
      </c>
    </row>
    <row r="20" spans="1:5">
      <c r="A20" s="69">
        <v>32234</v>
      </c>
      <c r="B20" s="69" t="s">
        <v>145</v>
      </c>
      <c r="C20" s="70">
        <v>8464.91</v>
      </c>
      <c r="D20" s="70">
        <v>8464.91</v>
      </c>
      <c r="E20" s="70">
        <v>100</v>
      </c>
    </row>
    <row r="21" spans="1:5">
      <c r="A21" s="69">
        <v>32241</v>
      </c>
      <c r="B21" s="69" t="s">
        <v>146</v>
      </c>
      <c r="C21" s="70">
        <v>3399.84</v>
      </c>
      <c r="D21" s="70">
        <v>3399.84</v>
      </c>
      <c r="E21" s="70">
        <v>100</v>
      </c>
    </row>
    <row r="22" spans="1:5">
      <c r="A22" s="69">
        <v>32251</v>
      </c>
      <c r="B22" s="69" t="s">
        <v>99</v>
      </c>
      <c r="C22" s="70">
        <v>650.41</v>
      </c>
      <c r="D22" s="70">
        <v>650.41</v>
      </c>
      <c r="E22" s="70">
        <v>100</v>
      </c>
    </row>
    <row r="23" spans="1:5">
      <c r="A23" s="69">
        <v>32271</v>
      </c>
      <c r="B23" s="69" t="s">
        <v>100</v>
      </c>
      <c r="C23" s="70">
        <v>572.53</v>
      </c>
      <c r="D23" s="70">
        <v>572.45000000000005</v>
      </c>
      <c r="E23" s="70">
        <v>99.99</v>
      </c>
    </row>
    <row r="24" spans="1:5">
      <c r="A24" s="69">
        <v>32311</v>
      </c>
      <c r="B24" s="69" t="s">
        <v>102</v>
      </c>
      <c r="C24" s="70">
        <v>1290.1300000000001</v>
      </c>
      <c r="D24" s="70">
        <v>1290.1300000000001</v>
      </c>
      <c r="E24" s="70">
        <v>100</v>
      </c>
    </row>
    <row r="25" spans="1:5">
      <c r="A25" s="69">
        <v>32321</v>
      </c>
      <c r="B25" s="69" t="s">
        <v>147</v>
      </c>
      <c r="C25" s="70">
        <v>4049.88</v>
      </c>
      <c r="D25" s="70">
        <v>4049.88</v>
      </c>
      <c r="E25" s="70">
        <v>100</v>
      </c>
    </row>
    <row r="26" spans="1:5">
      <c r="A26" s="69">
        <v>32341</v>
      </c>
      <c r="B26" s="69" t="s">
        <v>104</v>
      </c>
      <c r="C26" s="70">
        <v>4051.22</v>
      </c>
      <c r="D26" s="70">
        <v>4051.22</v>
      </c>
      <c r="E26" s="70">
        <v>100</v>
      </c>
    </row>
    <row r="27" spans="1:5">
      <c r="A27" s="69">
        <v>32359</v>
      </c>
      <c r="B27" s="69" t="s">
        <v>148</v>
      </c>
      <c r="C27" s="70">
        <v>10422.84</v>
      </c>
      <c r="D27" s="70">
        <v>10422.84</v>
      </c>
      <c r="E27" s="70">
        <v>100</v>
      </c>
    </row>
    <row r="28" spans="1:5">
      <c r="A28" s="69">
        <v>32361</v>
      </c>
      <c r="B28" s="69" t="s">
        <v>106</v>
      </c>
      <c r="C28" s="70">
        <v>2300</v>
      </c>
      <c r="D28" s="70">
        <v>2300</v>
      </c>
      <c r="E28" s="70">
        <v>100</v>
      </c>
    </row>
    <row r="29" spans="1:5">
      <c r="A29" s="69">
        <v>32379</v>
      </c>
      <c r="B29" s="69" t="s">
        <v>107</v>
      </c>
      <c r="C29" s="70">
        <v>348.4</v>
      </c>
      <c r="D29" s="70">
        <v>348.4</v>
      </c>
      <c r="E29" s="70">
        <v>100</v>
      </c>
    </row>
    <row r="30" spans="1:5">
      <c r="A30" s="69">
        <v>32381</v>
      </c>
      <c r="B30" s="69" t="s">
        <v>108</v>
      </c>
      <c r="C30" s="70">
        <v>3509.13</v>
      </c>
      <c r="D30" s="70">
        <v>3509.13</v>
      </c>
      <c r="E30" s="70">
        <v>100</v>
      </c>
    </row>
    <row r="31" spans="1:5">
      <c r="A31" s="69">
        <v>32399</v>
      </c>
      <c r="B31" s="69" t="s">
        <v>109</v>
      </c>
      <c r="C31" s="70">
        <v>3525.97</v>
      </c>
      <c r="D31" s="70">
        <v>3525.97</v>
      </c>
      <c r="E31" s="70">
        <v>100</v>
      </c>
    </row>
    <row r="32" spans="1:5">
      <c r="A32" s="69">
        <v>32921</v>
      </c>
      <c r="B32" s="69" t="s">
        <v>112</v>
      </c>
      <c r="C32" s="70">
        <v>523.17999999999995</v>
      </c>
      <c r="D32" s="70">
        <v>523.17999999999995</v>
      </c>
      <c r="E32" s="70">
        <v>100</v>
      </c>
    </row>
    <row r="33" spans="1:5">
      <c r="A33" s="69">
        <v>32931</v>
      </c>
      <c r="B33" s="69" t="s">
        <v>114</v>
      </c>
      <c r="C33" s="70">
        <v>247.1</v>
      </c>
      <c r="D33" s="70">
        <v>247.1</v>
      </c>
      <c r="E33" s="70">
        <v>100</v>
      </c>
    </row>
    <row r="34" spans="1:5">
      <c r="A34" s="69">
        <v>32941</v>
      </c>
      <c r="B34" s="69" t="s">
        <v>149</v>
      </c>
      <c r="C34" s="70">
        <v>35</v>
      </c>
      <c r="D34" s="70">
        <v>35</v>
      </c>
      <c r="E34" s="70">
        <v>100</v>
      </c>
    </row>
    <row r="35" spans="1:5">
      <c r="A35" s="69">
        <v>32999</v>
      </c>
      <c r="B35" s="69" t="s">
        <v>111</v>
      </c>
      <c r="C35" s="70">
        <v>127.5</v>
      </c>
      <c r="D35" s="70">
        <v>127.5</v>
      </c>
      <c r="E35" s="70">
        <v>100</v>
      </c>
    </row>
    <row r="36" spans="1:5">
      <c r="A36" s="148" t="s">
        <v>190</v>
      </c>
      <c r="B36" s="148"/>
      <c r="C36" s="65">
        <f>SUM(C37)</f>
        <v>8285.0600000000013</v>
      </c>
      <c r="D36" s="65">
        <f>SUM(D37)</f>
        <v>8285.0600000000013</v>
      </c>
      <c r="E36" s="72">
        <v>100</v>
      </c>
    </row>
    <row r="37" spans="1:5">
      <c r="A37" s="144" t="s">
        <v>141</v>
      </c>
      <c r="B37" s="144"/>
      <c r="C37" s="67">
        <f>SUM(C38:C39)</f>
        <v>8285.0600000000013</v>
      </c>
      <c r="D37" s="67">
        <f>SUM(D38:D39)</f>
        <v>8285.0600000000013</v>
      </c>
      <c r="E37" s="67">
        <v>100</v>
      </c>
    </row>
    <row r="38" spans="1:5">
      <c r="A38" s="69">
        <v>32321</v>
      </c>
      <c r="B38" s="69" t="s">
        <v>160</v>
      </c>
      <c r="C38" s="70">
        <v>4967.8100000000004</v>
      </c>
      <c r="D38" s="70">
        <v>4967.8100000000004</v>
      </c>
      <c r="E38" s="70">
        <v>100</v>
      </c>
    </row>
    <row r="39" spans="1:5">
      <c r="A39" s="69">
        <v>42211</v>
      </c>
      <c r="B39" s="69" t="s">
        <v>123</v>
      </c>
      <c r="C39" s="70">
        <v>3317.25</v>
      </c>
      <c r="D39" s="70">
        <v>3317.25</v>
      </c>
      <c r="E39" s="70">
        <v>100</v>
      </c>
    </row>
    <row r="40" spans="1:5">
      <c r="A40" s="148" t="s">
        <v>150</v>
      </c>
      <c r="B40" s="148"/>
      <c r="C40" s="65">
        <f>SUM(C41)</f>
        <v>862094</v>
      </c>
      <c r="D40" s="65">
        <f>SUM(D41)</f>
        <v>927646.90000000014</v>
      </c>
      <c r="E40" s="72">
        <v>107.6</v>
      </c>
    </row>
    <row r="41" spans="1:5">
      <c r="A41" s="144" t="s">
        <v>151</v>
      </c>
      <c r="B41" s="144"/>
      <c r="C41" s="67">
        <f>SUM(C42:C45)</f>
        <v>862094</v>
      </c>
      <c r="D41" s="67">
        <f>SUM(D42:D45)</f>
        <v>927646.90000000014</v>
      </c>
      <c r="E41" s="67">
        <v>107.6</v>
      </c>
    </row>
    <row r="42" spans="1:5">
      <c r="A42" s="69">
        <v>31111</v>
      </c>
      <c r="B42" s="69" t="s">
        <v>24</v>
      </c>
      <c r="C42" s="70">
        <v>729975</v>
      </c>
      <c r="D42" s="70">
        <v>763716.18</v>
      </c>
      <c r="E42" s="70">
        <v>104.62</v>
      </c>
    </row>
    <row r="43" spans="1:5">
      <c r="A43" s="69">
        <v>3121</v>
      </c>
      <c r="B43" s="69" t="s">
        <v>88</v>
      </c>
      <c r="C43" s="70">
        <v>17253</v>
      </c>
      <c r="D43" s="70">
        <v>35780.629999999997</v>
      </c>
      <c r="E43" s="70">
        <v>207.39</v>
      </c>
    </row>
    <row r="44" spans="1:5">
      <c r="A44" s="69">
        <v>31321</v>
      </c>
      <c r="B44" s="69" t="s">
        <v>152</v>
      </c>
      <c r="C44" s="70">
        <v>113186</v>
      </c>
      <c r="D44" s="70">
        <v>126485.66</v>
      </c>
      <c r="E44" s="70">
        <v>111.75</v>
      </c>
    </row>
    <row r="45" spans="1:5">
      <c r="A45" s="69">
        <v>32955</v>
      </c>
      <c r="B45" s="69" t="s">
        <v>153</v>
      </c>
      <c r="C45" s="70">
        <v>1680</v>
      </c>
      <c r="D45" s="70">
        <v>1664.43</v>
      </c>
      <c r="E45" s="70">
        <v>99.07</v>
      </c>
    </row>
    <row r="46" spans="1:5">
      <c r="A46" s="64" t="s">
        <v>154</v>
      </c>
      <c r="B46" s="64"/>
      <c r="C46" s="63">
        <f>SUM(C47,C51,C86,C90,C97,C100)</f>
        <v>23200.499999999996</v>
      </c>
      <c r="D46" s="63">
        <f>SUM(D47,D51,D86,D90,D97,D100)</f>
        <v>24105.5</v>
      </c>
      <c r="E46" s="63">
        <v>103.9</v>
      </c>
    </row>
    <row r="47" spans="1:5">
      <c r="A47" s="148" t="s">
        <v>155</v>
      </c>
      <c r="B47" s="148"/>
      <c r="C47" s="65">
        <f>SUM(C48)</f>
        <v>1194</v>
      </c>
      <c r="D47" s="65">
        <f>SUM(D48)</f>
        <v>1194</v>
      </c>
      <c r="E47" s="65">
        <v>100</v>
      </c>
    </row>
    <row r="48" spans="1:5">
      <c r="A48" s="144" t="s">
        <v>156</v>
      </c>
      <c r="B48" s="144"/>
      <c r="C48" s="67">
        <f>SUM(C49:C50)</f>
        <v>1194</v>
      </c>
      <c r="D48" s="67">
        <f>SUM(D49:D50)</f>
        <v>1194</v>
      </c>
      <c r="E48" s="67">
        <v>100</v>
      </c>
    </row>
    <row r="49" spans="1:5">
      <c r="A49" s="69">
        <v>32399</v>
      </c>
      <c r="B49" s="69" t="s">
        <v>109</v>
      </c>
      <c r="C49" s="70">
        <v>800</v>
      </c>
      <c r="D49" s="70">
        <v>800</v>
      </c>
      <c r="E49" s="70">
        <v>100</v>
      </c>
    </row>
    <row r="50" spans="1:5">
      <c r="A50" s="69">
        <v>32999</v>
      </c>
      <c r="B50" s="69" t="s">
        <v>157</v>
      </c>
      <c r="C50" s="70">
        <v>394</v>
      </c>
      <c r="D50" s="70">
        <v>394</v>
      </c>
      <c r="E50" s="70">
        <v>100</v>
      </c>
    </row>
    <row r="51" spans="1:5">
      <c r="A51" s="150" t="s">
        <v>158</v>
      </c>
      <c r="B51" s="150"/>
      <c r="C51" s="65">
        <f>SUM(C52,C60,C70,C72,C74)</f>
        <v>16552.949999999997</v>
      </c>
      <c r="D51" s="65">
        <f>SUM(D52,D60,D70,D72,D74)</f>
        <v>18539.43</v>
      </c>
      <c r="E51" s="65">
        <v>112</v>
      </c>
    </row>
    <row r="52" spans="1:5">
      <c r="A52" s="144" t="s">
        <v>151</v>
      </c>
      <c r="B52" s="144"/>
      <c r="C52" s="67">
        <f>SUM(C53:C59)</f>
        <v>786</v>
      </c>
      <c r="D52" s="67">
        <f>SUM(D53:D59)</f>
        <v>7685.3099999999995</v>
      </c>
      <c r="E52" s="67">
        <v>977.77</v>
      </c>
    </row>
    <row r="53" spans="1:5">
      <c r="A53" s="69">
        <v>31219</v>
      </c>
      <c r="B53" s="69" t="s">
        <v>88</v>
      </c>
      <c r="C53" s="70">
        <v>172</v>
      </c>
      <c r="D53" s="70">
        <v>0</v>
      </c>
      <c r="E53" s="70">
        <v>0</v>
      </c>
    </row>
    <row r="54" spans="1:5">
      <c r="A54" s="69">
        <v>32111</v>
      </c>
      <c r="B54" s="69" t="s">
        <v>26</v>
      </c>
      <c r="C54" s="70">
        <v>100</v>
      </c>
      <c r="D54" s="70">
        <v>0</v>
      </c>
      <c r="E54" s="70">
        <v>0</v>
      </c>
    </row>
    <row r="55" spans="1:5">
      <c r="A55" s="69">
        <v>32251</v>
      </c>
      <c r="B55" s="69" t="s">
        <v>99</v>
      </c>
      <c r="C55" s="70">
        <v>100</v>
      </c>
      <c r="D55" s="70">
        <v>0</v>
      </c>
      <c r="E55" s="70">
        <v>0</v>
      </c>
    </row>
    <row r="56" spans="1:5">
      <c r="A56" s="69">
        <v>32379</v>
      </c>
      <c r="B56" s="69" t="s">
        <v>107</v>
      </c>
      <c r="C56" s="70">
        <v>150</v>
      </c>
      <c r="D56" s="70">
        <v>2322.62</v>
      </c>
      <c r="E56" s="70">
        <v>1548.41</v>
      </c>
    </row>
    <row r="57" spans="1:5">
      <c r="A57" s="69">
        <v>32999</v>
      </c>
      <c r="B57" s="69" t="s">
        <v>111</v>
      </c>
      <c r="C57" s="70">
        <v>132</v>
      </c>
      <c r="D57" s="70">
        <v>4440.25</v>
      </c>
      <c r="E57" s="70">
        <v>3363.83</v>
      </c>
    </row>
    <row r="58" spans="1:5">
      <c r="A58" s="69">
        <v>42411</v>
      </c>
      <c r="B58" s="69" t="s">
        <v>125</v>
      </c>
      <c r="C58" s="70">
        <v>132</v>
      </c>
      <c r="D58" s="70">
        <v>484.44</v>
      </c>
      <c r="E58" s="70">
        <v>367</v>
      </c>
    </row>
    <row r="59" spans="1:5">
      <c r="A59" s="69">
        <v>42411</v>
      </c>
      <c r="B59" s="69" t="s">
        <v>125</v>
      </c>
      <c r="C59" s="70">
        <v>0</v>
      </c>
      <c r="D59" s="70">
        <v>438</v>
      </c>
      <c r="E59" s="70"/>
    </row>
    <row r="60" spans="1:5">
      <c r="A60" s="144" t="s">
        <v>159</v>
      </c>
      <c r="B60" s="144"/>
      <c r="C60" s="67">
        <f>SUM(C61:C69)</f>
        <v>3778</v>
      </c>
      <c r="D60" s="67">
        <f>SUM(D61:D69)</f>
        <v>2305.4700000000003</v>
      </c>
      <c r="E60" s="67">
        <v>61.02</v>
      </c>
    </row>
    <row r="61" spans="1:5">
      <c r="A61" s="69">
        <v>32111</v>
      </c>
      <c r="B61" s="69" t="s">
        <v>26</v>
      </c>
      <c r="C61" s="70">
        <v>1149</v>
      </c>
      <c r="D61" s="70">
        <v>423.49</v>
      </c>
      <c r="E61" s="70">
        <v>36.86</v>
      </c>
    </row>
    <row r="62" spans="1:5">
      <c r="A62" s="69">
        <v>32221</v>
      </c>
      <c r="B62" s="69" t="s">
        <v>96</v>
      </c>
      <c r="C62" s="70">
        <v>663</v>
      </c>
      <c r="D62" s="70">
        <v>722.85</v>
      </c>
      <c r="E62" s="70">
        <v>109.03</v>
      </c>
    </row>
    <row r="63" spans="1:5">
      <c r="A63" s="69">
        <v>32322</v>
      </c>
      <c r="B63" s="69" t="s">
        <v>160</v>
      </c>
      <c r="C63" s="70">
        <v>300</v>
      </c>
      <c r="D63" s="70">
        <v>300</v>
      </c>
      <c r="E63" s="70">
        <v>100</v>
      </c>
    </row>
    <row r="64" spans="1:5">
      <c r="A64" s="69">
        <v>32359</v>
      </c>
      <c r="B64" s="69" t="s">
        <v>105</v>
      </c>
      <c r="C64" s="70">
        <v>0</v>
      </c>
      <c r="D64" s="70">
        <v>20</v>
      </c>
      <c r="E64" s="70"/>
    </row>
    <row r="65" spans="1:5">
      <c r="A65" s="69">
        <v>32999</v>
      </c>
      <c r="B65" s="69" t="s">
        <v>111</v>
      </c>
      <c r="C65" s="70">
        <v>650</v>
      </c>
      <c r="D65" s="70">
        <v>645.63</v>
      </c>
      <c r="E65" s="70">
        <v>99.33</v>
      </c>
    </row>
    <row r="66" spans="1:5">
      <c r="A66" s="69">
        <v>32931</v>
      </c>
      <c r="B66" s="69" t="s">
        <v>114</v>
      </c>
      <c r="C66" s="70">
        <v>100</v>
      </c>
      <c r="D66" s="70">
        <v>0</v>
      </c>
      <c r="E66" s="70">
        <v>0</v>
      </c>
    </row>
    <row r="67" spans="1:5">
      <c r="A67" s="69">
        <v>42211</v>
      </c>
      <c r="B67" s="69" t="s">
        <v>161</v>
      </c>
      <c r="C67" s="70">
        <v>200</v>
      </c>
      <c r="D67" s="70">
        <v>0</v>
      </c>
      <c r="E67" s="70">
        <v>0</v>
      </c>
    </row>
    <row r="68" spans="1:5">
      <c r="A68" s="69">
        <v>42219</v>
      </c>
      <c r="B68" s="69" t="s">
        <v>123</v>
      </c>
      <c r="C68" s="70">
        <v>650</v>
      </c>
      <c r="D68" s="70">
        <v>193.5</v>
      </c>
      <c r="E68" s="70">
        <v>29.77</v>
      </c>
    </row>
    <row r="69" spans="1:5">
      <c r="A69" s="69">
        <v>42411</v>
      </c>
      <c r="B69" s="69" t="s">
        <v>125</v>
      </c>
      <c r="C69" s="70">
        <v>66</v>
      </c>
      <c r="D69" s="70">
        <v>0</v>
      </c>
      <c r="E69" s="70">
        <v>0</v>
      </c>
    </row>
    <row r="70" spans="1:5">
      <c r="A70" s="144" t="s">
        <v>162</v>
      </c>
      <c r="B70" s="144"/>
      <c r="C70" s="67">
        <f>SUM(C71)</f>
        <v>66</v>
      </c>
      <c r="D70" s="67">
        <f>SUM(D71)</f>
        <v>0</v>
      </c>
      <c r="E70" s="67">
        <f>SUM(E71)</f>
        <v>0</v>
      </c>
    </row>
    <row r="71" spans="1:5">
      <c r="A71" s="69">
        <v>32999</v>
      </c>
      <c r="B71" s="69" t="s">
        <v>111</v>
      </c>
      <c r="C71" s="70">
        <v>66</v>
      </c>
      <c r="D71" s="70">
        <v>0</v>
      </c>
      <c r="E71" s="70">
        <v>0</v>
      </c>
    </row>
    <row r="72" spans="1:5">
      <c r="A72" s="144" t="s">
        <v>163</v>
      </c>
      <c r="B72" s="144"/>
      <c r="C72" s="67">
        <f>SUM(C73)</f>
        <v>132</v>
      </c>
      <c r="D72" s="67">
        <f>SUM(D73)</f>
        <v>34.4</v>
      </c>
      <c r="E72" s="67">
        <v>26.06</v>
      </c>
    </row>
    <row r="73" spans="1:5">
      <c r="A73" s="69">
        <v>32999</v>
      </c>
      <c r="B73" s="69" t="s">
        <v>111</v>
      </c>
      <c r="C73" s="70">
        <v>132</v>
      </c>
      <c r="D73" s="70">
        <v>34.4</v>
      </c>
      <c r="E73" s="70">
        <v>26.06</v>
      </c>
    </row>
    <row r="74" spans="1:5">
      <c r="A74" s="144" t="s">
        <v>164</v>
      </c>
      <c r="B74" s="144"/>
      <c r="C74" s="67">
        <f>SUM(C75:C85)</f>
        <v>11790.949999999999</v>
      </c>
      <c r="D74" s="67">
        <f>SUM(D75:D85)</f>
        <v>8514.25</v>
      </c>
      <c r="E74" s="67">
        <v>72.209999999999994</v>
      </c>
    </row>
    <row r="75" spans="1:5">
      <c r="A75" s="69">
        <v>32111</v>
      </c>
      <c r="B75" s="69" t="s">
        <v>26</v>
      </c>
      <c r="C75" s="70">
        <v>1053.8800000000001</v>
      </c>
      <c r="D75" s="70">
        <v>879.84</v>
      </c>
      <c r="E75" s="70">
        <v>83.49</v>
      </c>
    </row>
    <row r="76" spans="1:5">
      <c r="A76" s="69">
        <v>32359</v>
      </c>
      <c r="B76" s="69" t="s">
        <v>105</v>
      </c>
      <c r="C76" s="70">
        <v>1500</v>
      </c>
      <c r="D76" s="70">
        <v>1150</v>
      </c>
      <c r="E76" s="70">
        <v>76.67</v>
      </c>
    </row>
    <row r="77" spans="1:5">
      <c r="A77" s="69">
        <v>32379</v>
      </c>
      <c r="B77" s="69" t="s">
        <v>107</v>
      </c>
      <c r="C77" s="70">
        <v>305.02999999999997</v>
      </c>
      <c r="D77" s="70">
        <v>103.12</v>
      </c>
      <c r="E77" s="70">
        <v>33.81</v>
      </c>
    </row>
    <row r="78" spans="1:5">
      <c r="A78" s="69">
        <v>32399</v>
      </c>
      <c r="B78" s="69" t="s">
        <v>109</v>
      </c>
      <c r="C78" s="70">
        <v>464.53</v>
      </c>
      <c r="D78" s="70">
        <v>450</v>
      </c>
      <c r="E78" s="70">
        <v>96.87</v>
      </c>
    </row>
    <row r="79" spans="1:5">
      <c r="A79" s="69">
        <v>32412</v>
      </c>
      <c r="B79" s="69" t="s">
        <v>165</v>
      </c>
      <c r="C79" s="70">
        <v>266</v>
      </c>
      <c r="D79" s="70">
        <v>200</v>
      </c>
      <c r="E79" s="70">
        <v>75.19</v>
      </c>
    </row>
    <row r="80" spans="1:5">
      <c r="A80" s="69">
        <v>32931</v>
      </c>
      <c r="B80" s="69" t="s">
        <v>114</v>
      </c>
      <c r="C80" s="70">
        <v>400</v>
      </c>
      <c r="D80" s="70">
        <v>350</v>
      </c>
      <c r="E80" s="70">
        <v>87.5</v>
      </c>
    </row>
    <row r="81" spans="1:5">
      <c r="A81" s="69">
        <v>32999</v>
      </c>
      <c r="B81" s="69" t="s">
        <v>111</v>
      </c>
      <c r="C81" s="70">
        <v>2025.95</v>
      </c>
      <c r="D81" s="70">
        <v>1157.33</v>
      </c>
      <c r="E81" s="70">
        <v>57.13</v>
      </c>
    </row>
    <row r="82" spans="1:5">
      <c r="A82" s="69">
        <v>42211</v>
      </c>
      <c r="B82" s="69" t="s">
        <v>161</v>
      </c>
      <c r="C82" s="70">
        <v>1500</v>
      </c>
      <c r="D82" s="70">
        <v>0</v>
      </c>
      <c r="E82" s="70">
        <v>0</v>
      </c>
    </row>
    <row r="83" spans="1:5">
      <c r="A83" s="69">
        <v>42219</v>
      </c>
      <c r="B83" s="69" t="s">
        <v>123</v>
      </c>
      <c r="C83" s="70">
        <v>2000</v>
      </c>
      <c r="D83" s="70">
        <v>1954.55</v>
      </c>
      <c r="E83" s="70">
        <v>97.73</v>
      </c>
    </row>
    <row r="84" spans="1:5">
      <c r="A84" s="69">
        <v>42271</v>
      </c>
      <c r="B84" s="69" t="s">
        <v>191</v>
      </c>
      <c r="C84" s="70">
        <v>1526.31</v>
      </c>
      <c r="D84" s="70">
        <v>1520.16</v>
      </c>
      <c r="E84" s="70">
        <v>99.6</v>
      </c>
    </row>
    <row r="85" spans="1:5">
      <c r="A85" s="69">
        <v>42411</v>
      </c>
      <c r="B85" s="69" t="s">
        <v>125</v>
      </c>
      <c r="C85" s="70">
        <v>749.25</v>
      </c>
      <c r="D85" s="70">
        <v>749.25</v>
      </c>
      <c r="E85" s="70">
        <v>100</v>
      </c>
    </row>
    <row r="86" spans="1:5">
      <c r="A86" s="150" t="s">
        <v>166</v>
      </c>
      <c r="B86" s="150"/>
      <c r="C86" s="65">
        <f>SUM(C87)</f>
        <v>1461.1</v>
      </c>
      <c r="D86" s="65">
        <f>SUM(D87)</f>
        <v>1461.1</v>
      </c>
      <c r="E86" s="66">
        <v>100</v>
      </c>
    </row>
    <row r="87" spans="1:5">
      <c r="A87" s="144" t="s">
        <v>156</v>
      </c>
      <c r="B87" s="144"/>
      <c r="C87" s="67">
        <f>SUM(C88:C89)</f>
        <v>1461.1</v>
      </c>
      <c r="D87" s="67">
        <f>SUM(D88:D89)</f>
        <v>1461.1</v>
      </c>
      <c r="E87" s="67">
        <v>100</v>
      </c>
    </row>
    <row r="88" spans="1:5">
      <c r="A88" s="69">
        <v>32912</v>
      </c>
      <c r="B88" s="69" t="s">
        <v>167</v>
      </c>
      <c r="C88" s="70">
        <v>944.36</v>
      </c>
      <c r="D88" s="70">
        <v>944.36</v>
      </c>
      <c r="E88" s="70">
        <v>100</v>
      </c>
    </row>
    <row r="89" spans="1:5">
      <c r="A89" s="69">
        <v>32999</v>
      </c>
      <c r="B89" s="69" t="s">
        <v>111</v>
      </c>
      <c r="C89" s="70">
        <v>516.74</v>
      </c>
      <c r="D89" s="70">
        <v>516.74</v>
      </c>
      <c r="E89" s="70">
        <v>100</v>
      </c>
    </row>
    <row r="90" spans="1:5">
      <c r="A90" s="150" t="s">
        <v>168</v>
      </c>
      <c r="B90" s="150"/>
      <c r="C90" s="65">
        <f>SUM(C91,C93,C95)</f>
        <v>2571.13</v>
      </c>
      <c r="D90" s="65">
        <f>SUM(D91,D93,D95)</f>
        <v>1493.8700000000001</v>
      </c>
      <c r="E90" s="72">
        <v>58.1</v>
      </c>
    </row>
    <row r="91" spans="1:5">
      <c r="A91" s="144" t="s">
        <v>169</v>
      </c>
      <c r="B91" s="144"/>
      <c r="C91" s="67">
        <f>SUM(C92)</f>
        <v>1087.19</v>
      </c>
      <c r="D91" s="67">
        <f>SUM(D92)</f>
        <v>1087.19</v>
      </c>
      <c r="E91" s="67">
        <v>100</v>
      </c>
    </row>
    <row r="92" spans="1:5">
      <c r="A92" s="69">
        <v>32224</v>
      </c>
      <c r="B92" s="69" t="s">
        <v>170</v>
      </c>
      <c r="C92" s="70">
        <v>1087.19</v>
      </c>
      <c r="D92" s="70">
        <v>1087.19</v>
      </c>
      <c r="E92" s="70">
        <v>100</v>
      </c>
    </row>
    <row r="93" spans="1:5">
      <c r="A93" s="151" t="s">
        <v>151</v>
      </c>
      <c r="B93" s="152"/>
      <c r="C93" s="67">
        <f>SUM(C94)</f>
        <v>160.66</v>
      </c>
      <c r="D93" s="67">
        <f>SUM(D94)</f>
        <v>71.14</v>
      </c>
      <c r="E93" s="67">
        <v>44.28</v>
      </c>
    </row>
    <row r="94" spans="1:5">
      <c r="A94" s="69">
        <v>32224</v>
      </c>
      <c r="B94" s="69" t="s">
        <v>170</v>
      </c>
      <c r="C94" s="70">
        <v>160.66</v>
      </c>
      <c r="D94" s="70">
        <v>71.14</v>
      </c>
      <c r="E94" s="70">
        <v>44.28</v>
      </c>
    </row>
    <row r="95" spans="1:5">
      <c r="A95" s="151" t="s">
        <v>171</v>
      </c>
      <c r="B95" s="152"/>
      <c r="C95" s="67">
        <f>SUM(C96)</f>
        <v>1323.28</v>
      </c>
      <c r="D95" s="67">
        <f>SUM(D96)</f>
        <v>335.54</v>
      </c>
      <c r="E95" s="67">
        <v>25.36</v>
      </c>
    </row>
    <row r="96" spans="1:5">
      <c r="A96" s="69">
        <v>32224</v>
      </c>
      <c r="B96" s="69" t="s">
        <v>170</v>
      </c>
      <c r="C96" s="70">
        <v>1323.28</v>
      </c>
      <c r="D96" s="70">
        <v>335.54</v>
      </c>
      <c r="E96" s="70">
        <v>25.36</v>
      </c>
    </row>
    <row r="97" spans="1:5">
      <c r="A97" s="150" t="s">
        <v>192</v>
      </c>
      <c r="B97" s="150"/>
      <c r="C97" s="65">
        <f>SUM(C98)</f>
        <v>730.02</v>
      </c>
      <c r="D97" s="65">
        <f>SUM(D98)</f>
        <v>730.02</v>
      </c>
      <c r="E97" s="65">
        <v>100</v>
      </c>
    </row>
    <row r="98" spans="1:5">
      <c r="A98" s="144" t="s">
        <v>156</v>
      </c>
      <c r="B98" s="144"/>
      <c r="C98" s="67">
        <f>SUM(C99)</f>
        <v>730.02</v>
      </c>
      <c r="D98" s="67">
        <f>SUM(D99)</f>
        <v>730.02</v>
      </c>
      <c r="E98" s="67">
        <v>100</v>
      </c>
    </row>
    <row r="99" spans="1:5">
      <c r="A99" s="69">
        <v>32372</v>
      </c>
      <c r="B99" s="69" t="s">
        <v>193</v>
      </c>
      <c r="C99" s="70">
        <v>730.02</v>
      </c>
      <c r="D99" s="70">
        <v>730.02</v>
      </c>
      <c r="E99" s="70">
        <v>100</v>
      </c>
    </row>
    <row r="100" spans="1:5">
      <c r="A100" s="150" t="s">
        <v>172</v>
      </c>
      <c r="B100" s="150"/>
      <c r="C100" s="65">
        <f>SUM(C101)</f>
        <v>691.3</v>
      </c>
      <c r="D100" s="65">
        <f>SUM(D101)</f>
        <v>687.08</v>
      </c>
      <c r="E100" s="65">
        <v>99.39</v>
      </c>
    </row>
    <row r="101" spans="1:5">
      <c r="A101" s="144" t="s">
        <v>151</v>
      </c>
      <c r="B101" s="144"/>
      <c r="C101" s="67">
        <f>SUM(C102)</f>
        <v>691.3</v>
      </c>
      <c r="D101" s="67">
        <f>SUM(D102)</f>
        <v>687.08</v>
      </c>
      <c r="E101" s="67">
        <v>99.39</v>
      </c>
    </row>
    <row r="102" spans="1:5">
      <c r="A102" s="69">
        <v>38129</v>
      </c>
      <c r="B102" s="69" t="s">
        <v>173</v>
      </c>
      <c r="C102" s="70">
        <v>691.3</v>
      </c>
      <c r="D102" s="70">
        <v>687.08</v>
      </c>
      <c r="E102" s="70">
        <v>99.39</v>
      </c>
    </row>
    <row r="103" spans="1:5">
      <c r="A103" s="149" t="s">
        <v>174</v>
      </c>
      <c r="B103" s="149"/>
      <c r="C103" s="63">
        <f>SUM(C104)</f>
        <v>4422.13</v>
      </c>
      <c r="D103" s="63">
        <v>0</v>
      </c>
      <c r="E103" s="63">
        <v>0</v>
      </c>
    </row>
    <row r="104" spans="1:5">
      <c r="A104" s="150" t="s">
        <v>175</v>
      </c>
      <c r="B104" s="150"/>
      <c r="C104" s="65">
        <f>SUM(C105)</f>
        <v>4422.13</v>
      </c>
      <c r="D104" s="65">
        <f>SUM(D105)</f>
        <v>0</v>
      </c>
      <c r="E104" s="65">
        <v>0</v>
      </c>
    </row>
    <row r="105" spans="1:5">
      <c r="A105" s="144" t="s">
        <v>169</v>
      </c>
      <c r="B105" s="144"/>
      <c r="C105" s="67">
        <f>SUM(C106:C107)</f>
        <v>4422.13</v>
      </c>
      <c r="D105" s="67">
        <f>SUM(D106:D107)</f>
        <v>0</v>
      </c>
      <c r="E105" s="67">
        <v>0</v>
      </c>
    </row>
    <row r="106" spans="1:5">
      <c r="A106" s="69">
        <v>32359</v>
      </c>
      <c r="B106" s="69" t="s">
        <v>176</v>
      </c>
      <c r="C106" s="70">
        <v>2000</v>
      </c>
      <c r="D106" s="70">
        <v>0</v>
      </c>
      <c r="E106" s="70">
        <v>0</v>
      </c>
    </row>
    <row r="107" spans="1:5">
      <c r="A107" s="69">
        <v>42211</v>
      </c>
      <c r="B107" s="69" t="s">
        <v>161</v>
      </c>
      <c r="C107" s="70">
        <v>2422.13</v>
      </c>
      <c r="D107" s="70">
        <v>0</v>
      </c>
      <c r="E107" s="70">
        <v>0</v>
      </c>
    </row>
    <row r="108" spans="1:5">
      <c r="A108" s="149" t="s">
        <v>177</v>
      </c>
      <c r="B108" s="149"/>
      <c r="C108" s="63">
        <f>SUM(C109)</f>
        <v>35286.090000000004</v>
      </c>
      <c r="D108" s="63">
        <f>SUM(D109)</f>
        <v>23802.82</v>
      </c>
      <c r="E108" s="63">
        <v>67.459999999999994</v>
      </c>
    </row>
    <row r="109" spans="1:5">
      <c r="A109" s="150" t="s">
        <v>178</v>
      </c>
      <c r="B109" s="150"/>
      <c r="C109" s="65">
        <f>SUM(C110,C114,C118,C127)</f>
        <v>35286.090000000004</v>
      </c>
      <c r="D109" s="65">
        <f>SUM(D110,D114,D118,D127)</f>
        <v>23802.82</v>
      </c>
      <c r="E109" s="66">
        <v>67.459999999999994</v>
      </c>
    </row>
    <row r="110" spans="1:5">
      <c r="A110" s="144" t="s">
        <v>169</v>
      </c>
      <c r="B110" s="144"/>
      <c r="C110" s="67">
        <f>SUM(C111:C113)</f>
        <v>12978.92</v>
      </c>
      <c r="D110" s="67">
        <f>SUM(D111:D113)</f>
        <v>10126.709999999999</v>
      </c>
      <c r="E110" s="67">
        <v>78.02</v>
      </c>
    </row>
    <row r="111" spans="1:5">
      <c r="A111" s="69">
        <v>31111</v>
      </c>
      <c r="B111" s="69" t="s">
        <v>194</v>
      </c>
      <c r="C111" s="70">
        <v>8110.87</v>
      </c>
      <c r="D111" s="70">
        <v>8110.87</v>
      </c>
      <c r="E111" s="70">
        <v>100</v>
      </c>
    </row>
    <row r="112" spans="1:5">
      <c r="A112" s="69">
        <v>31111</v>
      </c>
      <c r="B112" s="69" t="s">
        <v>195</v>
      </c>
      <c r="C112" s="70">
        <v>4568.8100000000004</v>
      </c>
      <c r="D112" s="70">
        <v>1716.6</v>
      </c>
      <c r="E112" s="70">
        <v>37.57</v>
      </c>
    </row>
    <row r="113" spans="1:5">
      <c r="A113" s="69">
        <v>31321</v>
      </c>
      <c r="B113" s="69" t="s">
        <v>180</v>
      </c>
      <c r="C113" s="70">
        <v>299.24</v>
      </c>
      <c r="D113" s="70">
        <v>299.24</v>
      </c>
      <c r="E113" s="70">
        <v>100</v>
      </c>
    </row>
    <row r="114" spans="1:5">
      <c r="A114" s="144" t="s">
        <v>151</v>
      </c>
      <c r="B114" s="144"/>
      <c r="C114" s="67">
        <f>SUM(C115:C117)</f>
        <v>1583.1499999999999</v>
      </c>
      <c r="D114" s="67">
        <f>SUM(D115:D117)</f>
        <v>1583.1499999999999</v>
      </c>
      <c r="E114" s="67">
        <v>100</v>
      </c>
    </row>
    <row r="115" spans="1:5">
      <c r="A115" s="69">
        <v>31111</v>
      </c>
      <c r="B115" s="69" t="s">
        <v>179</v>
      </c>
      <c r="C115" s="70">
        <v>1115.8</v>
      </c>
      <c r="D115" s="70">
        <v>1115.8</v>
      </c>
      <c r="E115" s="70">
        <v>100</v>
      </c>
    </row>
    <row r="116" spans="1:5">
      <c r="A116" s="69">
        <v>31321</v>
      </c>
      <c r="B116" s="69" t="s">
        <v>196</v>
      </c>
      <c r="C116" s="70">
        <v>184.11</v>
      </c>
      <c r="D116" s="70">
        <v>184.11</v>
      </c>
      <c r="E116" s="70">
        <v>100</v>
      </c>
    </row>
    <row r="117" spans="1:5">
      <c r="A117" s="69">
        <v>31321</v>
      </c>
      <c r="B117" s="69" t="s">
        <v>197</v>
      </c>
      <c r="C117" s="70">
        <v>283.24</v>
      </c>
      <c r="D117" s="70">
        <v>283.24</v>
      </c>
      <c r="E117" s="70">
        <v>100</v>
      </c>
    </row>
    <row r="118" spans="1:5">
      <c r="A118" s="144" t="s">
        <v>156</v>
      </c>
      <c r="B118" s="144"/>
      <c r="C118" s="67">
        <f>SUM(C119:C126)</f>
        <v>12426.870000000003</v>
      </c>
      <c r="D118" s="67">
        <f>SUM(D119:D126)</f>
        <v>12092.960000000003</v>
      </c>
      <c r="E118" s="67">
        <v>97.31</v>
      </c>
    </row>
    <row r="119" spans="1:5">
      <c r="A119" s="69">
        <v>31111</v>
      </c>
      <c r="B119" s="69" t="s">
        <v>194</v>
      </c>
      <c r="C119" s="70">
        <v>1574.3</v>
      </c>
      <c r="D119" s="70">
        <v>1574.3</v>
      </c>
      <c r="E119" s="70">
        <v>100</v>
      </c>
    </row>
    <row r="120" spans="1:5">
      <c r="A120" s="69">
        <v>31111</v>
      </c>
      <c r="B120" s="69" t="s">
        <v>198</v>
      </c>
      <c r="C120" s="70">
        <v>5434.42</v>
      </c>
      <c r="D120" s="70">
        <v>5164.42</v>
      </c>
      <c r="E120" s="70">
        <v>95.03</v>
      </c>
    </row>
    <row r="121" spans="1:5">
      <c r="A121" s="69">
        <v>31219</v>
      </c>
      <c r="B121" s="69" t="s">
        <v>199</v>
      </c>
      <c r="C121" s="70">
        <v>400</v>
      </c>
      <c r="D121" s="70">
        <v>400</v>
      </c>
      <c r="E121" s="70">
        <v>100</v>
      </c>
    </row>
    <row r="122" spans="1:5">
      <c r="A122" s="69">
        <v>31219</v>
      </c>
      <c r="B122" s="69" t="s">
        <v>200</v>
      </c>
      <c r="C122" s="70">
        <v>1100</v>
      </c>
      <c r="D122" s="70">
        <v>1100</v>
      </c>
      <c r="E122" s="70">
        <v>100</v>
      </c>
    </row>
    <row r="123" spans="1:5">
      <c r="A123" s="69">
        <v>31321</v>
      </c>
      <c r="B123" s="69" t="s">
        <v>196</v>
      </c>
      <c r="C123" s="70">
        <v>1362.72</v>
      </c>
      <c r="D123" s="70">
        <v>1298.81</v>
      </c>
      <c r="E123" s="70">
        <v>95.31</v>
      </c>
    </row>
    <row r="124" spans="1:5">
      <c r="A124" s="69">
        <v>31321</v>
      </c>
      <c r="B124" s="69" t="s">
        <v>197</v>
      </c>
      <c r="C124" s="70">
        <v>852.12</v>
      </c>
      <c r="D124" s="70">
        <v>852.12</v>
      </c>
      <c r="E124" s="70">
        <v>100</v>
      </c>
    </row>
    <row r="125" spans="1:5">
      <c r="A125" s="69">
        <v>32121</v>
      </c>
      <c r="B125" s="69" t="s">
        <v>201</v>
      </c>
      <c r="C125" s="70">
        <v>1375.27</v>
      </c>
      <c r="D125" s="70">
        <v>1375.27</v>
      </c>
      <c r="E125" s="70">
        <v>100</v>
      </c>
    </row>
    <row r="126" spans="1:5">
      <c r="A126" s="69">
        <v>32121</v>
      </c>
      <c r="B126" s="69" t="s">
        <v>202</v>
      </c>
      <c r="C126" s="70">
        <v>328.04</v>
      </c>
      <c r="D126" s="70">
        <v>328.04</v>
      </c>
      <c r="E126" s="70">
        <v>100</v>
      </c>
    </row>
    <row r="127" spans="1:5">
      <c r="A127" s="144" t="s">
        <v>171</v>
      </c>
      <c r="B127" s="144"/>
      <c r="C127" s="67">
        <f>SUM(C128:C130)</f>
        <v>8297.15</v>
      </c>
      <c r="D127" s="67">
        <f>SUM(D128:D130)</f>
        <v>0</v>
      </c>
      <c r="E127" s="67">
        <v>0</v>
      </c>
    </row>
    <row r="128" spans="1:5">
      <c r="A128" s="69">
        <v>31111</v>
      </c>
      <c r="B128" s="69" t="s">
        <v>194</v>
      </c>
      <c r="C128" s="70">
        <v>6297.31</v>
      </c>
      <c r="D128" s="70">
        <v>0</v>
      </c>
      <c r="E128" s="70">
        <v>0</v>
      </c>
    </row>
    <row r="129" spans="1:5">
      <c r="A129" s="69">
        <v>31111</v>
      </c>
      <c r="B129" s="69" t="s">
        <v>195</v>
      </c>
      <c r="C129" s="70">
        <v>1716.6</v>
      </c>
      <c r="D129" s="70">
        <v>0</v>
      </c>
      <c r="E129" s="70">
        <v>0</v>
      </c>
    </row>
    <row r="130" spans="1:5">
      <c r="A130" s="69">
        <v>31321</v>
      </c>
      <c r="B130" s="69" t="s">
        <v>180</v>
      </c>
      <c r="C130" s="70">
        <v>283.24</v>
      </c>
      <c r="D130" s="70">
        <v>0</v>
      </c>
      <c r="E130" s="70">
        <v>0</v>
      </c>
    </row>
    <row r="131" spans="1:5">
      <c r="A131" s="149" t="s">
        <v>181</v>
      </c>
      <c r="B131" s="149"/>
      <c r="C131" s="63">
        <f>SUM(C132)</f>
        <v>14796.93</v>
      </c>
      <c r="D131" s="63">
        <f>SUM(D132)</f>
        <v>14016.28</v>
      </c>
      <c r="E131" s="63">
        <v>94.72</v>
      </c>
    </row>
    <row r="132" spans="1:5">
      <c r="A132" s="150" t="s">
        <v>182</v>
      </c>
      <c r="B132" s="150"/>
      <c r="C132" s="65">
        <f>SUM(C133,C136)</f>
        <v>14796.93</v>
      </c>
      <c r="D132" s="65">
        <f>SUM(D133,D136)</f>
        <v>14016.28</v>
      </c>
      <c r="E132" s="65">
        <v>94.72</v>
      </c>
    </row>
    <row r="133" spans="1:5">
      <c r="A133" s="144" t="s">
        <v>169</v>
      </c>
      <c r="B133" s="144"/>
      <c r="C133" s="67">
        <f>SUM(C134:C135)</f>
        <v>10800</v>
      </c>
      <c r="D133" s="67">
        <f>SUM(D134:D135)</f>
        <v>10019.35</v>
      </c>
      <c r="E133" s="68">
        <v>92.77</v>
      </c>
    </row>
    <row r="134" spans="1:5">
      <c r="A134" s="69">
        <v>32379</v>
      </c>
      <c r="B134" s="69" t="s">
        <v>183</v>
      </c>
      <c r="C134" s="70">
        <v>8600</v>
      </c>
      <c r="D134" s="70">
        <v>7843.7</v>
      </c>
      <c r="E134" s="70">
        <v>91.21</v>
      </c>
    </row>
    <row r="135" spans="1:5">
      <c r="A135" s="69">
        <v>31219</v>
      </c>
      <c r="B135" s="69" t="s">
        <v>88</v>
      </c>
      <c r="C135" s="70">
        <v>2200</v>
      </c>
      <c r="D135" s="70">
        <v>2175.65</v>
      </c>
      <c r="E135" s="70">
        <v>98.89</v>
      </c>
    </row>
    <row r="136" spans="1:5">
      <c r="A136" s="144" t="s">
        <v>184</v>
      </c>
      <c r="B136" s="144"/>
      <c r="C136" s="67">
        <f>SUM(C137:C138)</f>
        <v>3996.93</v>
      </c>
      <c r="D136" s="67">
        <f>SUM(D137:D138)</f>
        <v>3996.93</v>
      </c>
      <c r="E136" s="67">
        <v>100</v>
      </c>
    </row>
    <row r="137" spans="1:5">
      <c r="A137" s="69">
        <v>31219</v>
      </c>
      <c r="B137" s="69" t="s">
        <v>88</v>
      </c>
      <c r="C137" s="70">
        <v>3796.93</v>
      </c>
      <c r="D137" s="70">
        <v>3796.93</v>
      </c>
      <c r="E137" s="70">
        <v>100</v>
      </c>
    </row>
    <row r="138" spans="1:5">
      <c r="A138" s="69">
        <v>32359</v>
      </c>
      <c r="B138" s="69" t="s">
        <v>105</v>
      </c>
      <c r="C138" s="70">
        <v>200</v>
      </c>
      <c r="D138" s="70">
        <v>200</v>
      </c>
      <c r="E138" s="70">
        <v>100</v>
      </c>
    </row>
    <row r="139" spans="1:5">
      <c r="A139" s="69"/>
      <c r="B139" s="69"/>
      <c r="C139" s="70"/>
      <c r="D139" s="70"/>
      <c r="E139" s="70"/>
    </row>
    <row r="140" spans="1:5" ht="15.75" thickBot="1">
      <c r="A140" s="145" t="s">
        <v>185</v>
      </c>
      <c r="B140" s="145"/>
      <c r="C140" s="74">
        <f>SUM(C9,C46,C103,C108,C131)</f>
        <v>1032130.6</v>
      </c>
      <c r="D140" s="74">
        <f>SUM(D9,D46,D103,D108,D131)</f>
        <v>1081901.6900000002</v>
      </c>
      <c r="E140" s="74">
        <v>104.82</v>
      </c>
    </row>
    <row r="141" spans="1:5" ht="15.75" thickTop="1"/>
  </sheetData>
  <mergeCells count="43">
    <mergeCell ref="B3:D3"/>
    <mergeCell ref="B4:D4"/>
    <mergeCell ref="A9:B9"/>
    <mergeCell ref="A10:B10"/>
    <mergeCell ref="A11:B11"/>
    <mergeCell ref="A40:B40"/>
    <mergeCell ref="A41:B41"/>
    <mergeCell ref="A47:B47"/>
    <mergeCell ref="A48:B48"/>
    <mergeCell ref="A51:B51"/>
    <mergeCell ref="A52:B52"/>
    <mergeCell ref="A60:B60"/>
    <mergeCell ref="A70:B70"/>
    <mergeCell ref="A72:B72"/>
    <mergeCell ref="A74:B74"/>
    <mergeCell ref="A86:B86"/>
    <mergeCell ref="A87:B87"/>
    <mergeCell ref="A90:B90"/>
    <mergeCell ref="A91:B91"/>
    <mergeCell ref="A93:B93"/>
    <mergeCell ref="A95:B95"/>
    <mergeCell ref="A97:B97"/>
    <mergeCell ref="A110:B110"/>
    <mergeCell ref="A98:B98"/>
    <mergeCell ref="A100:B100"/>
    <mergeCell ref="A101:B101"/>
    <mergeCell ref="A103:B103"/>
    <mergeCell ref="A133:B133"/>
    <mergeCell ref="A136:B136"/>
    <mergeCell ref="A140:B140"/>
    <mergeCell ref="A7:B7"/>
    <mergeCell ref="A8:B8"/>
    <mergeCell ref="A36:B36"/>
    <mergeCell ref="A37:B37"/>
    <mergeCell ref="A114:B114"/>
    <mergeCell ref="A118:B118"/>
    <mergeCell ref="A127:B127"/>
    <mergeCell ref="A131:B131"/>
    <mergeCell ref="A132:B132"/>
    <mergeCell ref="A104:B104"/>
    <mergeCell ref="A105:B105"/>
    <mergeCell ref="A108:B108"/>
    <mergeCell ref="A109:B109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</cp:lastModifiedBy>
  <cp:lastPrinted>2024-03-20T09:34:03Z</cp:lastPrinted>
  <dcterms:created xsi:type="dcterms:W3CDTF">2022-08-12T12:51:27Z</dcterms:created>
  <dcterms:modified xsi:type="dcterms:W3CDTF">2024-03-20T09:39:48Z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