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xr:revisionPtr revIDLastSave="0" documentId="13_ncr:1_{3C507180-9961-4A60-A321-680FCB66E8E2}" xr6:coauthVersionLast="47" xr6:coauthVersionMax="47" xr10:uidLastSave="{00000000-0000-0000-0000-000000000000}"/>
  <bookViews>
    <workbookView xWindow="-120" yWindow="-120" windowWidth="29040" windowHeight="15840" xr2:uid="{A9755093-4F27-479A-9347-4A637035D32C}"/>
  </bookViews>
  <sheets>
    <sheet name="Opći dio" sheetId="1" r:id="rId1"/>
    <sheet name="Prihodi i rashodi - ekonom. kl." sheetId="2" r:id="rId2"/>
    <sheet name="Prihodi i rashodi - izvor fin." sheetId="3" r:id="rId3"/>
    <sheet name="Posebni d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 l="1"/>
  <c r="F17" i="1"/>
  <c r="F14" i="1"/>
  <c r="C110" i="4"/>
  <c r="C103" i="4"/>
  <c r="G14" i="1"/>
  <c r="G17" i="1"/>
  <c r="D122" i="4" l="1"/>
  <c r="C122" i="4"/>
  <c r="C118" i="4" s="1"/>
  <c r="C117" i="4" s="1"/>
  <c r="D119" i="4"/>
  <c r="C119" i="4"/>
  <c r="D115" i="4"/>
  <c r="C115" i="4"/>
  <c r="D110" i="4"/>
  <c r="D107" i="4"/>
  <c r="C107" i="4"/>
  <c r="D103" i="4"/>
  <c r="D98" i="4"/>
  <c r="D97" i="4" s="1"/>
  <c r="D96" i="4" s="1"/>
  <c r="C98" i="4"/>
  <c r="C97" i="4" s="1"/>
  <c r="C96" i="4" s="1"/>
  <c r="D94" i="4"/>
  <c r="D93" i="4" s="1"/>
  <c r="C94" i="4"/>
  <c r="C93" i="4" s="1"/>
  <c r="D88" i="4"/>
  <c r="C88" i="4"/>
  <c r="D86" i="4"/>
  <c r="C86" i="4"/>
  <c r="D84" i="4"/>
  <c r="C84" i="4"/>
  <c r="C80" i="4"/>
  <c r="C79" i="4" s="1"/>
  <c r="D80" i="4"/>
  <c r="D79" i="4" s="1"/>
  <c r="D67" i="4"/>
  <c r="C67" i="4"/>
  <c r="D65" i="4"/>
  <c r="C65" i="4"/>
  <c r="D63" i="4"/>
  <c r="C63" i="4"/>
  <c r="D54" i="4"/>
  <c r="C54" i="4"/>
  <c r="D47" i="4"/>
  <c r="C47" i="4"/>
  <c r="D43" i="4"/>
  <c r="D42" i="4" s="1"/>
  <c r="C43" i="4"/>
  <c r="C42" i="4" s="1"/>
  <c r="D36" i="4"/>
  <c r="D35" i="4" s="1"/>
  <c r="C36" i="4"/>
  <c r="C35" i="4" s="1"/>
  <c r="D10" i="4"/>
  <c r="D9" i="4" s="1"/>
  <c r="C10" i="4"/>
  <c r="C9" i="4" s="1"/>
  <c r="B14" i="3"/>
  <c r="C14" i="3"/>
  <c r="C28" i="3"/>
  <c r="B28" i="3"/>
  <c r="D102" i="4" l="1"/>
  <c r="D101" i="4" s="1"/>
  <c r="D118" i="4"/>
  <c r="D117" i="4" s="1"/>
  <c r="C102" i="4"/>
  <c r="C101" i="4" s="1"/>
  <c r="C83" i="4"/>
  <c r="D83" i="4"/>
  <c r="C8" i="4"/>
  <c r="D8" i="4"/>
  <c r="C46" i="4"/>
  <c r="D46" i="4"/>
  <c r="C46" i="2"/>
  <c r="C43" i="2"/>
  <c r="C41" i="2"/>
  <c r="C39" i="2"/>
  <c r="C7" i="2"/>
  <c r="C8" i="2"/>
  <c r="C10" i="2"/>
  <c r="C16" i="2"/>
  <c r="C15" i="2" s="1"/>
  <c r="C19" i="2"/>
  <c r="C21" i="2"/>
  <c r="C18" i="2" s="1"/>
  <c r="C24" i="2"/>
  <c r="C23" i="2" s="1"/>
  <c r="C51" i="2"/>
  <c r="C58" i="2"/>
  <c r="C67" i="2"/>
  <c r="C69" i="2"/>
  <c r="C77" i="2"/>
  <c r="C76" i="2" s="1"/>
  <c r="C81" i="2"/>
  <c r="C84" i="2"/>
  <c r="D46" i="2"/>
  <c r="D81" i="2"/>
  <c r="D80" i="2" s="1"/>
  <c r="D79" i="2" s="1"/>
  <c r="D84" i="2"/>
  <c r="D77" i="2"/>
  <c r="D76" i="2" s="1"/>
  <c r="D69" i="2"/>
  <c r="D67" i="2"/>
  <c r="D58" i="2"/>
  <c r="D51" i="2"/>
  <c r="D39" i="2"/>
  <c r="D41" i="2"/>
  <c r="D43" i="2"/>
  <c r="D24" i="2"/>
  <c r="D23" i="2" s="1"/>
  <c r="D21" i="2"/>
  <c r="D19" i="2"/>
  <c r="D16" i="2"/>
  <c r="D15" i="2" s="1"/>
  <c r="D12" i="2"/>
  <c r="D10" i="2"/>
  <c r="C45" i="2" l="1"/>
  <c r="C38" i="2"/>
  <c r="D41" i="4"/>
  <c r="D126" i="4" s="1"/>
  <c r="C41" i="4"/>
  <c r="C126" i="4" s="1"/>
  <c r="C80" i="2"/>
  <c r="C79" i="2" s="1"/>
  <c r="C28" i="2"/>
  <c r="C29" i="2" s="1"/>
  <c r="D38" i="2"/>
  <c r="D7" i="2"/>
  <c r="D45" i="2"/>
  <c r="D37" i="2" s="1"/>
  <c r="D86" i="2" s="1"/>
  <c r="D18" i="2"/>
  <c r="C37" i="2" l="1"/>
  <c r="C86" i="2" s="1"/>
  <c r="D28" i="2"/>
  <c r="D29" i="2" s="1"/>
</calcChain>
</file>

<file path=xl/sharedStrings.xml><?xml version="1.0" encoding="utf-8"?>
<sst xmlns="http://schemas.openxmlformats.org/spreadsheetml/2006/main" count="271" uniqueCount="176">
  <si>
    <t>Račun prihoda/  primitka</t>
  </si>
  <si>
    <t>Naziv računa</t>
  </si>
  <si>
    <t xml:space="preserve">Izvršenje 30.6.2023. </t>
  </si>
  <si>
    <t>Izvještaj o izvršenju financijskog plana od 1.1.2023. do 30.6.2023.</t>
  </si>
  <si>
    <t>PRIHODI I PRIMICI PO EKONOMSKOJ KLASIFIKACIJI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</si>
  <si>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</si>
  <si>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</si>
  <si>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</si>
  <si>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Pom. Iz DP tem.prijenosa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</si>
  <si>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</si>
  <si>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</si>
  <si>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tem.prijenosa EU sredstava</t>
  </si>
  <si>
    <t>Prihodi za posebne namjene</t>
  </si>
  <si>
    <t>Ostali nespomenuti prihodi</t>
  </si>
  <si>
    <t>Prihodi od prodaje proizvoda i robe te pruženih usluga</t>
  </si>
  <si>
    <t>Prihodi od pruženih usluga</t>
  </si>
  <si>
    <t>Donacije od pravnih i i fiz. osoba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</si>
  <si>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</si>
  <si>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</si>
  <si>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</si>
  <si>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</si>
  <si>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 xml:space="preserve">Višak prihoda 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</si>
  <si>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</si>
  <si>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</si>
  <si>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</si>
  <si>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UKUPNO PRIHODI + VIŠAK PRIHODA</t>
  </si>
  <si>
    <t>UKUPNO PRIHODI</t>
  </si>
  <si>
    <t>RASHODI PO EKONOMSKOJ KLASIFIKACIJI</t>
  </si>
  <si>
    <t>Račun rashoda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</si>
  <si>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</si>
  <si>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</si>
  <si>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</si>
  <si>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</si>
  <si>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</si>
  <si>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</si>
  <si>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</si>
  <si>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</si>
  <si>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</si>
  <si>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</si>
  <si>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</si>
  <si>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</si>
  <si>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</si>
  <si>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</si>
  <si>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</si>
  <si>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</si>
  <si>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</si>
  <si>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</si>
  <si>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</si>
  <si>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</si>
  <si>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</si>
  <si>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</si>
  <si>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</si>
  <si>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</si>
  <si>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</si>
  <si>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trošk. osobama izvan radnog odnosa</t>
  </si>
  <si>
    <t>Naknade troškova osobama izvan radnog odnosa</t>
  </si>
  <si>
    <t>Ostali nespomenuti rashodi poslovanja</t>
  </si>
  <si>
    <t>Naknade za rad predstavničkih i izvršnih tijela</t>
  </si>
  <si>
    <t>Premije osiguranja</t>
  </si>
  <si>
    <t>Reprezentacija</t>
  </si>
  <si>
    <t>Članarine</t>
  </si>
  <si>
    <t>Pristojbe i naknade</t>
  </si>
  <si>
    <t>Rashodi za nabavu nefinancijske imovine</t>
  </si>
  <si>
    <t>Rashodi za nabavu dug. nefinancijske imovine</t>
  </si>
  <si>
    <t>Postrojenje i oprema</t>
  </si>
  <si>
    <t>Uredska oprema i namještaj</t>
  </si>
  <si>
    <t>Uređaji, strojevi i oprema za ostale namjene</t>
  </si>
  <si>
    <t>Rashodi poslovanja</t>
  </si>
  <si>
    <t>Knjige, umjetnička djela i ostale izložbene vrijednosti</t>
  </si>
  <si>
    <t>UKUPNO RASHODI</t>
  </si>
  <si>
    <t>Materijal i dijelovi za tek. I inv. održavanje</t>
  </si>
  <si>
    <t xml:space="preserve">Službena, radna i zaštitna odjeća i obuća </t>
  </si>
  <si>
    <t xml:space="preserve">Ostali rashodi </t>
  </si>
  <si>
    <t>Tekuće donacije u naravi</t>
  </si>
  <si>
    <t>Knjige</t>
  </si>
  <si>
    <t>Plan</t>
  </si>
  <si>
    <t>Ostale naknade troškova zaposlenima</t>
  </si>
  <si>
    <t>Indeks (3/2*100)</t>
  </si>
  <si>
    <t>Oznaka i naziv izvora financiranja</t>
  </si>
  <si>
    <t>PRIHODI PO IZVORIMA FINANCIRANJA</t>
  </si>
  <si>
    <t>11 Opći prihodi i primici</t>
  </si>
  <si>
    <t>31 Vlastiti prihodi</t>
  </si>
  <si>
    <t>41 Prihodi za posebne namjene</t>
  </si>
  <si>
    <t>45 F.P. i dod. udio u por. na dohodak</t>
  </si>
  <si>
    <t>51 Državni proračun</t>
  </si>
  <si>
    <t>54 Pomoći iz inozemstva</t>
  </si>
  <si>
    <t>19 Predfinanciranje iz Županije</t>
  </si>
  <si>
    <t>RASHODI PO IZVORIMA FINANCIRANJA</t>
  </si>
  <si>
    <t>61 Tekuće donacije - proračunski korisnici</t>
  </si>
  <si>
    <t xml:space="preserve"> PRENESENI VIŠAK PRIHODA</t>
  </si>
  <si>
    <t>42 VIŠAK PRIHODA ZA POKRIĆE RASHODA</t>
  </si>
  <si>
    <t>Indeks</t>
  </si>
  <si>
    <t>Izvještaj o izvršenju financijskog plana od 1.1.2023. do 1.6.2023 godine</t>
  </si>
  <si>
    <t>Izvještaj o izvršenju financijskog plana od 1.1.2023. do 30.6.2023</t>
  </si>
  <si>
    <t>RASHODI I IZDACI PO EKONOMSKOJ I PROGRAMSKOJ KLASIFIKACIJI I IZVORIMA FINANCIRANJA</t>
  </si>
  <si>
    <t>Izvršenje 30.6.2023</t>
  </si>
  <si>
    <t>Program: 2204 SREDNJE ŠKOLSTVO STANDARD</t>
  </si>
  <si>
    <t>A2204-01 Djelatnost srednjih škola</t>
  </si>
  <si>
    <t>Račun</t>
  </si>
  <si>
    <t>Vrsta rashoda</t>
  </si>
  <si>
    <t>IF: 45 F.P. dod. udio u por. na dohodak</t>
  </si>
  <si>
    <t>El. Energija</t>
  </si>
  <si>
    <t>Plin</t>
  </si>
  <si>
    <t>Motorni benzin i dizel gorino</t>
  </si>
  <si>
    <t>Materijal i dijelovi za tekuće i inv. održavanje</t>
  </si>
  <si>
    <t>Službena, radna i zaštitna odjeća i obuća</t>
  </si>
  <si>
    <t>Usluge tek. i inv. održavanja</t>
  </si>
  <si>
    <t>Zakupnine i najaminine</t>
  </si>
  <si>
    <t>A2204-07 Administracija i upravljanje</t>
  </si>
  <si>
    <t>IF: 51 Državni proračun</t>
  </si>
  <si>
    <t>Doprinosi za OZO</t>
  </si>
  <si>
    <t>Novčana naknada zbog nezap. osob. s invaliditetom</t>
  </si>
  <si>
    <t>A2205-01 Javne potrebe u prosvjeti - korisnici u SŠ</t>
  </si>
  <si>
    <t>IF: 11 Opći prihodi i primici</t>
  </si>
  <si>
    <t>Ostali nespomenuti rashodi</t>
  </si>
  <si>
    <t>A2205-12 Podizanje kvalitete i standarda u školstvu</t>
  </si>
  <si>
    <t>IF: 31 Vlastiti prihodi</t>
  </si>
  <si>
    <t>Računala i računalna oprema</t>
  </si>
  <si>
    <t>IF: 61 Tekuće donacije - korisnici</t>
  </si>
  <si>
    <t>IF: 41 Prihodi za posebne namjene</t>
  </si>
  <si>
    <t>IF: 42 Višak prihoda</t>
  </si>
  <si>
    <t>Naknade troškova osobama izvan. radnog odnosa</t>
  </si>
  <si>
    <t>Uređaji, strojevi i oprema za ost. Namjene</t>
  </si>
  <si>
    <t>A2205-22 Natjecanja i smotre u SŠ</t>
  </si>
  <si>
    <t>Naknade članovima povjerenstava</t>
  </si>
  <si>
    <t>Program: A2205 SREDNJE ŠKOLSTVO -IZNAD STANDARDA</t>
  </si>
  <si>
    <t>A2205-31 Školska shema</t>
  </si>
  <si>
    <t>IF: 54 Pomoći iz inozemstva</t>
  </si>
  <si>
    <t>Namirnice</t>
  </si>
  <si>
    <t>IF: 19 Predfinanciranje iz Županije</t>
  </si>
  <si>
    <t>A2205-37 Zalihe menstrualnih higijenskih potrepština</t>
  </si>
  <si>
    <t>Materijal za higijenske potrebe i njege</t>
  </si>
  <si>
    <t>Program: 4302 Projekti EU</t>
  </si>
  <si>
    <t>T4302-95 Projekt Erasmus CoLab</t>
  </si>
  <si>
    <t>Ostale najamnine i zakupnine</t>
  </si>
  <si>
    <t>Program: Nacionalni EU projekti</t>
  </si>
  <si>
    <t>T4306-03 Inkluzija - korak bliže društvu bez prepreka 2022/23</t>
  </si>
  <si>
    <t xml:space="preserve">Plaće za redovan rad </t>
  </si>
  <si>
    <t xml:space="preserve">Doprinosi za OZO </t>
  </si>
  <si>
    <t>Naknada za prijevoz</t>
  </si>
  <si>
    <t>Program: Međunarodni EU projekti</t>
  </si>
  <si>
    <t>T307-13 Projekt Erasmus Plato's</t>
  </si>
  <si>
    <t>Ostale intelektualne usluge</t>
  </si>
  <si>
    <t>IF: Višak prihoda</t>
  </si>
  <si>
    <t>SVEUKUPNO RASHODI</t>
  </si>
  <si>
    <t>Prirodoslovno-grafička škola Zadar</t>
  </si>
  <si>
    <t>Perivoj Vladimira Nazora 3</t>
  </si>
  <si>
    <t>KLASA:</t>
  </si>
  <si>
    <t>URBROJ:</t>
  </si>
  <si>
    <t>A) SAŽETAK RAČUNA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</si>
  <si>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</si>
  <si>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</si>
  <si>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</si>
  <si>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</si>
  <si>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</si>
  <si>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</si>
  <si>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 xml:space="preserve">RAZLIKA - VIŠAK/MANJAK </t>
  </si>
  <si>
    <t>B) SAŽETAK RAČUNA FINANCIRANJA</t>
  </si>
  <si>
    <t>PRIMICI OD FINANCIJSKE IMOVINE I ZADUŽIVANJA</t>
  </si>
  <si>
    <t>IZDACI ZA FINANCIJSKU IMOVINU I OTPLATE ZAJMOVA</t>
  </si>
  <si>
    <t>NETO FINANCIRANJE</t>
  </si>
  <si>
    <t xml:space="preserve">C) PRENESENI VIŠAK ILI PRENESENI MANJAK </t>
  </si>
  <si>
    <t>VIŠAK  IZ PRETHODNIH GODINA</t>
  </si>
  <si>
    <t>VIŠAK IZ PRETHODNE GODINE KOJI ĆE SE RASPOREDITI</t>
  </si>
  <si>
    <t>400-02/23-01/4</t>
  </si>
  <si>
    <t>2198-1-63-23-1</t>
  </si>
  <si>
    <t>Zadar, 11.7. 2023.</t>
  </si>
  <si>
    <t>Izvještaj o izvršenju financijskog plana od 1.1.2023. do 31.6.2023.</t>
  </si>
  <si>
    <t xml:space="preserve">Plan </t>
  </si>
  <si>
    <t xml:space="preserve">Izvršenje </t>
  </si>
  <si>
    <t>Izvršenje</t>
  </si>
  <si>
    <t xml:space="preserve">Izvršenje  </t>
  </si>
  <si>
    <t>Ravnateljica:</t>
  </si>
  <si>
    <t>Anamarija Ivković dipl.ing.</t>
  </si>
  <si>
    <t>Ostali nenavedeni rashodi za zaposlene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</si>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</sst>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0" borderId="5" applyNumberFormat="0" applyFill="0" applyAlignment="0" applyProtection="0"/>
    <xf numFmtId="0" fontId="10" fillId="0" borderId="0"/>
  </cellStyleXfs>
  <cellXfs count="1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4" fontId="8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0" fillId="0" borderId="1" xfId="0" applyNumberFormat="1" applyFont="1" applyBorder="1"/>
    <xf numFmtId="4" fontId="8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8" fillId="0" borderId="1" xfId="0" applyFont="1" applyBorder="1"/>
    <xf numFmtId="4" fontId="9" fillId="2" borderId="1" xfId="1" applyNumberFormat="1" applyBorder="1" applyAlignment="1">
      <alignment horizontal="right"/>
    </xf>
    <xf numFmtId="4" fontId="8" fillId="3" borderId="1" xfId="2" applyNumberFormat="1" applyFont="1" applyBorder="1"/>
    <xf numFmtId="0" fontId="9" fillId="2" borderId="1" xfId="1" applyBorder="1" applyAlignment="1">
      <alignment wrapText="1"/>
    </xf>
    <xf numFmtId="0" fontId="9" fillId="2" borderId="1" xfId="1" applyBorder="1" applyAlignment="1">
      <alignment horizontal="center" vertical="center"/>
    </xf>
    <xf numFmtId="0" fontId="9" fillId="2" borderId="1" xfId="1" applyBorder="1" applyAlignment="1">
      <alignment horizontal="center" vertical="center" wrapText="1"/>
    </xf>
    <xf numFmtId="0" fontId="0" fillId="2" borderId="1" xfId="1" applyFont="1" applyBorder="1" applyAlignment="1">
      <alignment horizontal="center" vertical="center" wrapText="1"/>
    </xf>
    <xf numFmtId="4" fontId="8" fillId="3" borderId="1" xfId="2" applyNumberFormat="1" applyFont="1" applyBorder="1" applyAlignment="1"/>
    <xf numFmtId="0" fontId="8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0" fontId="0" fillId="2" borderId="1" xfId="1" applyFont="1" applyBorder="1" applyAlignment="1">
      <alignment horizontal="center" vertical="center"/>
    </xf>
    <xf numFmtId="0" fontId="0" fillId="0" borderId="1" xfId="0" applyBorder="1"/>
    <xf numFmtId="0" fontId="8" fillId="3" borderId="1" xfId="2" applyFont="1" applyBorder="1" applyAlignment="1">
      <alignment horizontal="center"/>
    </xf>
    <xf numFmtId="0" fontId="9" fillId="2" borderId="1" xfId="1" applyBorder="1"/>
    <xf numFmtId="4" fontId="9" fillId="2" borderId="1" xfId="1" applyNumberFormat="1" applyBorder="1"/>
    <xf numFmtId="2" fontId="9" fillId="2" borderId="1" xfId="1" applyNumberFormat="1" applyBorder="1"/>
    <xf numFmtId="0" fontId="4" fillId="0" borderId="0" xfId="0" applyFont="1" applyAlignment="1"/>
    <xf numFmtId="0" fontId="5" fillId="0" borderId="0" xfId="0" applyFont="1" applyAlignment="1">
      <alignment wrapText="1"/>
    </xf>
    <xf numFmtId="4" fontId="9" fillId="6" borderId="1" xfId="5" applyNumberFormat="1" applyBorder="1"/>
    <xf numFmtId="4" fontId="8" fillId="4" borderId="1" xfId="3" applyNumberFormat="1" applyFont="1" applyBorder="1"/>
    <xf numFmtId="0" fontId="8" fillId="4" borderId="1" xfId="3" applyFont="1" applyBorder="1"/>
    <xf numFmtId="0" fontId="9" fillId="6" borderId="1" xfId="5" applyBorder="1"/>
    <xf numFmtId="0" fontId="8" fillId="5" borderId="1" xfId="4" applyFont="1" applyBorder="1"/>
    <xf numFmtId="4" fontId="8" fillId="5" borderId="1" xfId="4" applyNumberFormat="1" applyFont="1" applyBorder="1"/>
    <xf numFmtId="4" fontId="8" fillId="3" borderId="5" xfId="6" applyNumberFormat="1" applyFill="1"/>
    <xf numFmtId="0" fontId="12" fillId="0" borderId="0" xfId="0" applyFont="1"/>
    <xf numFmtId="0" fontId="0" fillId="0" borderId="0" xfId="0" applyFont="1"/>
    <xf numFmtId="0" fontId="1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left" wrapText="1"/>
    </xf>
    <xf numFmtId="0" fontId="13" fillId="0" borderId="6" xfId="0" quotePrefix="1" applyFont="1" applyBorder="1" applyAlignment="1">
      <alignment horizontal="left" wrapText="1"/>
    </xf>
    <xf numFmtId="0" fontId="13" fillId="0" borderId="6" xfId="0" quotePrefix="1" applyFont="1" applyBorder="1" applyAlignment="1">
      <alignment horizontal="center" wrapText="1"/>
    </xf>
    <xf numFmtId="0" fontId="13" fillId="0" borderId="6" xfId="0" quotePrefix="1" applyFont="1" applyBorder="1" applyAlignment="1">
      <alignment horizontal="left"/>
    </xf>
    <xf numFmtId="4" fontId="13" fillId="7" borderId="1" xfId="0" applyNumberFormat="1" applyFont="1" applyFill="1" applyBorder="1" applyAlignment="1">
      <alignment horizontal="right"/>
    </xf>
    <xf numFmtId="0" fontId="15" fillId="7" borderId="2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vertical="center"/>
    </xf>
    <xf numFmtId="4" fontId="13" fillId="7" borderId="1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3" fillId="7" borderId="2" xfId="0" quotePrefix="1" applyFont="1" applyFill="1" applyBorder="1" applyAlignment="1">
      <alignment horizontal="left" wrapText="1"/>
    </xf>
    <xf numFmtId="0" fontId="13" fillId="7" borderId="6" xfId="0" quotePrefix="1" applyFont="1" applyFill="1" applyBorder="1" applyAlignment="1">
      <alignment horizontal="left" wrapText="1"/>
    </xf>
    <xf numFmtId="0" fontId="13" fillId="7" borderId="6" xfId="0" quotePrefix="1" applyFont="1" applyFill="1" applyBorder="1" applyAlignment="1">
      <alignment horizontal="center" wrapText="1"/>
    </xf>
    <xf numFmtId="0" fontId="13" fillId="7" borderId="6" xfId="0" quotePrefix="1" applyFont="1" applyFill="1" applyBorder="1" applyAlignment="1">
      <alignment horizontal="left"/>
    </xf>
    <xf numFmtId="3" fontId="13" fillId="7" borderId="1" xfId="0" applyNumberFormat="1" applyFont="1" applyFill="1" applyBorder="1" applyAlignment="1">
      <alignment horizontal="right"/>
    </xf>
    <xf numFmtId="0" fontId="15" fillId="7" borderId="0" xfId="0" quotePrefix="1" applyFont="1" applyFill="1" applyAlignment="1">
      <alignment horizontal="left" vertical="center" wrapText="1"/>
    </xf>
    <xf numFmtId="0" fontId="16" fillId="7" borderId="0" xfId="0" applyFont="1" applyFill="1" applyAlignment="1">
      <alignment vertical="center" wrapText="1"/>
    </xf>
    <xf numFmtId="3" fontId="13" fillId="7" borderId="0" xfId="0" applyNumberFormat="1" applyFont="1" applyFill="1" applyAlignment="1">
      <alignment horizontal="right"/>
    </xf>
    <xf numFmtId="0" fontId="13" fillId="7" borderId="0" xfId="0" quotePrefix="1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0" xfId="0" applyFont="1" applyFill="1"/>
    <xf numFmtId="4" fontId="13" fillId="7" borderId="2" xfId="0" quotePrefix="1" applyNumberFormat="1" applyFont="1" applyFill="1" applyBorder="1" applyAlignment="1">
      <alignment horizontal="right"/>
    </xf>
    <xf numFmtId="4" fontId="13" fillId="7" borderId="1" xfId="0" quotePrefix="1" applyNumberFormat="1" applyFont="1" applyFill="1" applyBorder="1" applyAlignment="1">
      <alignment horizontal="right"/>
    </xf>
    <xf numFmtId="3" fontId="15" fillId="0" borderId="1" xfId="7" applyNumberFormat="1" applyFont="1" applyBorder="1" applyAlignment="1">
      <alignment horizontal="center" vertical="center" wrapText="1"/>
    </xf>
    <xf numFmtId="3" fontId="15" fillId="0" borderId="1" xfId="7" quotePrefix="1" applyNumberFormat="1" applyFont="1" applyBorder="1" applyAlignment="1">
      <alignment horizontal="center" vertical="center" wrapText="1"/>
    </xf>
    <xf numFmtId="3" fontId="15" fillId="7" borderId="1" xfId="7" applyNumberFormat="1" applyFont="1" applyFill="1" applyBorder="1" applyAlignment="1">
      <alignment horizontal="center" vertical="center" wrapText="1"/>
    </xf>
    <xf numFmtId="3" fontId="15" fillId="7" borderId="1" xfId="7" quotePrefix="1" applyNumberFormat="1" applyFont="1" applyFill="1" applyBorder="1" applyAlignment="1">
      <alignment horizontal="center" vertical="center" wrapText="1"/>
    </xf>
    <xf numFmtId="0" fontId="10" fillId="0" borderId="1" xfId="7" applyBorder="1"/>
    <xf numFmtId="0" fontId="8" fillId="3" borderId="1" xfId="2" applyFont="1" applyBorder="1"/>
    <xf numFmtId="0" fontId="13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wrapText="1"/>
    </xf>
    <xf numFmtId="0" fontId="13" fillId="7" borderId="2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5" fillId="7" borderId="2" xfId="0" quotePrefix="1" applyFont="1" applyFill="1" applyBorder="1" applyAlignment="1">
      <alignment horizontal="left" vertical="center"/>
    </xf>
    <xf numFmtId="0" fontId="16" fillId="7" borderId="6" xfId="0" applyFont="1" applyFill="1" applyBorder="1" applyAlignment="1">
      <alignment vertical="center"/>
    </xf>
    <xf numFmtId="0" fontId="15" fillId="7" borderId="2" xfId="0" quotePrefix="1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3" borderId="2" xfId="2" applyFont="1" applyBorder="1" applyAlignment="1">
      <alignment horizontal="center"/>
    </xf>
    <xf numFmtId="0" fontId="8" fillId="3" borderId="3" xfId="2" applyFont="1" applyBorder="1" applyAlignment="1">
      <alignment horizontal="center"/>
    </xf>
    <xf numFmtId="0" fontId="9" fillId="2" borderId="2" xfId="1" applyBorder="1" applyAlignment="1">
      <alignment horizontal="center"/>
    </xf>
    <xf numFmtId="0" fontId="9" fillId="2" borderId="3" xfId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3" borderId="5" xfId="6" applyFill="1" applyAlignment="1">
      <alignment horizontal="center"/>
    </xf>
    <xf numFmtId="0" fontId="5" fillId="0" borderId="0" xfId="0" applyFont="1" applyAlignment="1">
      <alignment horizontal="center" wrapText="1"/>
    </xf>
    <xf numFmtId="0" fontId="9" fillId="6" borderId="1" xfId="5" applyBorder="1" applyAlignment="1">
      <alignment horizontal="center"/>
    </xf>
    <xf numFmtId="0" fontId="8" fillId="5" borderId="1" xfId="4" applyFont="1" applyBorder="1" applyAlignment="1">
      <alignment horizontal="center"/>
    </xf>
    <xf numFmtId="0" fontId="8" fillId="4" borderId="1" xfId="3" applyFont="1" applyBorder="1" applyAlignment="1">
      <alignment horizontal="center"/>
    </xf>
    <xf numFmtId="0" fontId="8" fillId="4" borderId="1" xfId="3" applyFont="1" applyBorder="1" applyAlignment="1">
      <alignment horizontal="left"/>
    </xf>
    <xf numFmtId="0" fontId="8" fillId="5" borderId="1" xfId="4" applyFont="1" applyBorder="1" applyAlignment="1">
      <alignment horizontal="left"/>
    </xf>
    <xf numFmtId="0" fontId="9" fillId="6" borderId="2" xfId="5" applyBorder="1" applyAlignment="1">
      <alignment horizontal="center"/>
    </xf>
    <xf numFmtId="0" fontId="9" fillId="6" borderId="3" xfId="5" applyBorder="1" applyAlignment="1">
      <alignment horizontal="center"/>
    </xf>
    <xf numFmtId="0" fontId="10" fillId="0" borderId="1" xfId="7" applyBorder="1"/>
    <xf numFmtId="0" fontId="0" fillId="0" borderId="1" xfId="0" applyBorder="1" applyAlignment="1">
      <alignment horizontal="center"/>
    </xf>
  </cellXfs>
  <cellStyles count="8">
    <cellStyle name="20% - Isticanje1" xfId="3" builtinId="30"/>
    <cellStyle name="20% - Isticanje3" xfId="1" builtinId="38"/>
    <cellStyle name="20% - Isticanje4" xfId="5" builtinId="42"/>
    <cellStyle name="40% - Isticanje1" xfId="4" builtinId="31"/>
    <cellStyle name="40% - Isticanje3" xfId="2" builtinId="39"/>
    <cellStyle name="Normalno" xfId="0" builtinId="0"/>
    <cellStyle name="Obično 2" xfId="7" xr:uid="{CF743F5E-8178-4637-A538-CA23CDBCC1EE}"/>
    <cellStyle name="Ukupni zbroj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E63F3-4F3C-432A-A5D3-40E2D383E777}">
  <dimension ref="A2:G40"/>
  <sheetViews>
    <sheetView tabSelected="1" topLeftCell="A4" workbookViewId="0">
      <selection activeCell="O23" sqref="O23"/>
    </sheetView>
  </sheetViews>
  <sheetFormatPr defaultRowHeight="15" x14ac:dyDescent="0.25"/>
  <cols>
    <col min="1" max="1" width="12.7109375" customWidth="1"/>
    <col min="2" max="2" width="35.85546875" customWidth="1"/>
    <col min="3" max="5" width="0" hidden="1" customWidth="1"/>
    <col min="6" max="6" width="15.42578125" customWidth="1"/>
    <col min="7" max="7" width="21.140625" customWidth="1"/>
  </cols>
  <sheetData>
    <row r="2" spans="1:7" ht="15.75" x14ac:dyDescent="0.25">
      <c r="A2" s="55" t="s">
        <v>145</v>
      </c>
      <c r="B2" s="56"/>
      <c r="C2" s="56"/>
      <c r="D2" s="56"/>
      <c r="E2" s="56"/>
      <c r="F2" s="56"/>
      <c r="G2" s="56"/>
    </row>
    <row r="3" spans="1:7" ht="15.75" x14ac:dyDescent="0.25">
      <c r="A3" s="55" t="s">
        <v>146</v>
      </c>
      <c r="B3" s="56"/>
      <c r="C3" s="56"/>
      <c r="D3" s="56"/>
      <c r="E3" s="56"/>
      <c r="F3" s="56"/>
      <c r="G3" s="56"/>
    </row>
    <row r="4" spans="1:7" ht="15.75" x14ac:dyDescent="0.25">
      <c r="A4" s="55" t="s">
        <v>147</v>
      </c>
      <c r="B4" s="56" t="s">
        <v>164</v>
      </c>
      <c r="C4" s="56"/>
      <c r="D4" s="56"/>
      <c r="E4" s="56"/>
      <c r="F4" s="56"/>
      <c r="G4" s="56"/>
    </row>
    <row r="5" spans="1:7" ht="15.75" x14ac:dyDescent="0.25">
      <c r="A5" s="55" t="s">
        <v>148</v>
      </c>
      <c r="B5" s="56" t="s">
        <v>165</v>
      </c>
      <c r="C5" s="56"/>
      <c r="D5" s="56"/>
      <c r="E5" s="56"/>
      <c r="F5" s="56"/>
      <c r="G5" s="56"/>
    </row>
    <row r="6" spans="1:7" ht="15.75" x14ac:dyDescent="0.25">
      <c r="A6" s="55" t="s">
        <v>166</v>
      </c>
      <c r="B6" s="56"/>
      <c r="C6" s="56"/>
      <c r="D6" s="56"/>
      <c r="E6" s="56"/>
      <c r="F6" s="56"/>
      <c r="G6" s="56"/>
    </row>
    <row r="7" spans="1:7" ht="15.75" x14ac:dyDescent="0.25">
      <c r="A7" s="57"/>
      <c r="B7" s="58"/>
      <c r="C7" s="56"/>
      <c r="D7" s="56"/>
      <c r="E7" s="56"/>
      <c r="F7" s="56"/>
      <c r="G7" s="56"/>
    </row>
    <row r="8" spans="1:7" ht="23.25" customHeight="1" x14ac:dyDescent="0.3">
      <c r="A8" s="107" t="s">
        <v>167</v>
      </c>
      <c r="B8" s="107"/>
      <c r="C8" s="107"/>
      <c r="D8" s="107"/>
      <c r="E8" s="107"/>
      <c r="F8" s="107"/>
      <c r="G8" s="107"/>
    </row>
    <row r="9" spans="1:7" x14ac:dyDescent="0.25">
      <c r="A9" s="56"/>
      <c r="B9" s="56"/>
      <c r="C9" s="56"/>
      <c r="D9" s="56"/>
      <c r="E9" s="56"/>
      <c r="F9" s="56"/>
      <c r="G9" s="56"/>
    </row>
    <row r="10" spans="1:7" x14ac:dyDescent="0.25">
      <c r="A10" s="56"/>
      <c r="B10" s="56"/>
      <c r="C10" s="56"/>
      <c r="D10" s="56"/>
      <c r="E10" s="56"/>
      <c r="F10" s="56"/>
      <c r="G10" s="56"/>
    </row>
    <row r="11" spans="1:7" x14ac:dyDescent="0.25">
      <c r="A11" s="102" t="s">
        <v>149</v>
      </c>
      <c r="B11" s="103"/>
      <c r="C11" s="103"/>
      <c r="D11" s="103"/>
      <c r="E11" s="103"/>
      <c r="F11" s="103"/>
      <c r="G11" s="103"/>
    </row>
    <row r="12" spans="1:7" x14ac:dyDescent="0.25">
      <c r="A12" s="59"/>
      <c r="B12" s="60"/>
      <c r="C12" s="60"/>
      <c r="D12" s="60"/>
      <c r="E12" s="61"/>
      <c r="F12" s="62"/>
      <c r="G12" s="62"/>
    </row>
    <row r="13" spans="1:7" x14ac:dyDescent="0.25">
      <c r="A13" s="63"/>
      <c r="B13" s="64"/>
      <c r="C13" s="64"/>
      <c r="D13" s="65"/>
      <c r="E13" s="66"/>
      <c r="F13" s="87" t="s">
        <v>168</v>
      </c>
      <c r="G13" s="88" t="s">
        <v>171</v>
      </c>
    </row>
    <row r="14" spans="1:7" x14ac:dyDescent="0.25">
      <c r="A14" s="104" t="s">
        <v>150</v>
      </c>
      <c r="B14" s="101"/>
      <c r="C14" s="101"/>
      <c r="D14" s="101"/>
      <c r="E14" s="99"/>
      <c r="F14" s="67">
        <f>SUM(F15:F16)</f>
        <v>978093.46</v>
      </c>
      <c r="G14" s="67">
        <f>SUM(G15)</f>
        <v>510823.79</v>
      </c>
    </row>
    <row r="15" spans="1:7" x14ac:dyDescent="0.25">
      <c r="A15" s="104" t="s">
        <v>151</v>
      </c>
      <c r="B15" s="101"/>
      <c r="C15" s="101"/>
      <c r="D15" s="101"/>
      <c r="E15" s="99"/>
      <c r="F15" s="67">
        <v>978093.46</v>
      </c>
      <c r="G15" s="67">
        <v>510823.79</v>
      </c>
    </row>
    <row r="16" spans="1:7" x14ac:dyDescent="0.25">
      <c r="A16" s="98" t="s">
        <v>152</v>
      </c>
      <c r="B16" s="99"/>
      <c r="C16" s="99"/>
      <c r="D16" s="99"/>
      <c r="E16" s="99"/>
      <c r="F16" s="67">
        <v>0</v>
      </c>
      <c r="G16" s="67">
        <v>0</v>
      </c>
    </row>
    <row r="17" spans="1:7" x14ac:dyDescent="0.25">
      <c r="A17" s="68" t="s">
        <v>153</v>
      </c>
      <c r="B17" s="69"/>
      <c r="C17" s="69"/>
      <c r="D17" s="69"/>
      <c r="E17" s="69"/>
      <c r="F17" s="67">
        <f>SUM(F18:F19)</f>
        <v>993881.34</v>
      </c>
      <c r="G17" s="67">
        <f>SUM(G18:G19)</f>
        <v>497586.19</v>
      </c>
    </row>
    <row r="18" spans="1:7" x14ac:dyDescent="0.25">
      <c r="A18" s="100" t="s">
        <v>154</v>
      </c>
      <c r="B18" s="101"/>
      <c r="C18" s="101"/>
      <c r="D18" s="101"/>
      <c r="E18" s="101"/>
      <c r="F18" s="67">
        <v>984635.65</v>
      </c>
      <c r="G18" s="67">
        <v>495667.89</v>
      </c>
    </row>
    <row r="19" spans="1:7" x14ac:dyDescent="0.25">
      <c r="A19" s="98" t="s">
        <v>155</v>
      </c>
      <c r="B19" s="99"/>
      <c r="C19" s="99"/>
      <c r="D19" s="99"/>
      <c r="E19" s="99"/>
      <c r="F19" s="67">
        <v>9245.69</v>
      </c>
      <c r="G19" s="67">
        <v>1918.3</v>
      </c>
    </row>
    <row r="20" spans="1:7" x14ac:dyDescent="0.25">
      <c r="A20" s="100" t="s">
        <v>156</v>
      </c>
      <c r="B20" s="101"/>
      <c r="C20" s="101"/>
      <c r="D20" s="101"/>
      <c r="E20" s="101"/>
      <c r="F20" s="70">
        <f>F14-F17</f>
        <v>-15787.880000000005</v>
      </c>
      <c r="G20" s="70">
        <f>G14-G17</f>
        <v>13237.599999999977</v>
      </c>
    </row>
    <row r="21" spans="1:7" x14ac:dyDescent="0.25">
      <c r="A21" s="71"/>
      <c r="B21" s="72"/>
      <c r="C21" s="72"/>
      <c r="D21" s="72"/>
      <c r="E21" s="72"/>
      <c r="F21" s="73"/>
      <c r="G21" s="73"/>
    </row>
    <row r="22" spans="1:7" x14ac:dyDescent="0.25">
      <c r="A22" s="102" t="s">
        <v>157</v>
      </c>
      <c r="B22" s="103"/>
      <c r="C22" s="103"/>
      <c r="D22" s="103"/>
      <c r="E22" s="103"/>
      <c r="F22" s="103"/>
      <c r="G22" s="103"/>
    </row>
    <row r="23" spans="1:7" x14ac:dyDescent="0.25">
      <c r="A23" s="71"/>
      <c r="B23" s="72"/>
      <c r="C23" s="72"/>
      <c r="D23" s="72"/>
      <c r="E23" s="72"/>
      <c r="F23" s="73"/>
      <c r="G23" s="73"/>
    </row>
    <row r="24" spans="1:7" x14ac:dyDescent="0.25">
      <c r="A24" s="74"/>
      <c r="B24" s="75"/>
      <c r="C24" s="75"/>
      <c r="D24" s="76"/>
      <c r="E24" s="77"/>
      <c r="F24" s="89" t="s">
        <v>168</v>
      </c>
      <c r="G24" s="90" t="s">
        <v>170</v>
      </c>
    </row>
    <row r="25" spans="1:7" x14ac:dyDescent="0.25">
      <c r="A25" s="104" t="s">
        <v>158</v>
      </c>
      <c r="B25" s="105"/>
      <c r="C25" s="105"/>
      <c r="D25" s="105"/>
      <c r="E25" s="106"/>
      <c r="F25" s="78"/>
      <c r="G25" s="78"/>
    </row>
    <row r="26" spans="1:7" x14ac:dyDescent="0.25">
      <c r="A26" s="104" t="s">
        <v>159</v>
      </c>
      <c r="B26" s="101"/>
      <c r="C26" s="101"/>
      <c r="D26" s="101"/>
      <c r="E26" s="101"/>
      <c r="F26" s="78"/>
      <c r="G26" s="78"/>
    </row>
    <row r="27" spans="1:7" x14ac:dyDescent="0.25">
      <c r="A27" s="100" t="s">
        <v>160</v>
      </c>
      <c r="B27" s="101"/>
      <c r="C27" s="101"/>
      <c r="D27" s="101"/>
      <c r="E27" s="101"/>
      <c r="F27" s="78"/>
      <c r="G27" s="78"/>
    </row>
    <row r="28" spans="1:7" x14ac:dyDescent="0.25">
      <c r="A28" s="79"/>
      <c r="B28" s="80"/>
      <c r="C28" s="80"/>
      <c r="D28" s="80"/>
      <c r="E28" s="80"/>
      <c r="F28" s="81"/>
      <c r="G28" s="81"/>
    </row>
    <row r="29" spans="1:7" x14ac:dyDescent="0.25">
      <c r="A29" s="82"/>
      <c r="B29" s="83"/>
      <c r="C29" s="83"/>
      <c r="D29" s="83"/>
      <c r="E29" s="83"/>
      <c r="F29" s="84"/>
      <c r="G29" s="84"/>
    </row>
    <row r="30" spans="1:7" x14ac:dyDescent="0.25">
      <c r="A30" s="93" t="s">
        <v>161</v>
      </c>
      <c r="B30" s="94"/>
      <c r="C30" s="94"/>
      <c r="D30" s="94"/>
      <c r="E30" s="94"/>
      <c r="F30" s="94"/>
      <c r="G30" s="94"/>
    </row>
    <row r="31" spans="1:7" x14ac:dyDescent="0.25">
      <c r="A31" s="82"/>
      <c r="B31" s="83"/>
      <c r="C31" s="83"/>
      <c r="D31" s="83"/>
      <c r="E31" s="83"/>
      <c r="F31" s="84"/>
      <c r="G31" s="84"/>
    </row>
    <row r="32" spans="1:7" x14ac:dyDescent="0.25">
      <c r="A32" s="74"/>
      <c r="B32" s="75"/>
      <c r="C32" s="75"/>
      <c r="D32" s="76"/>
      <c r="E32" s="77"/>
      <c r="F32" s="89" t="s">
        <v>75</v>
      </c>
      <c r="G32" s="90" t="s">
        <v>169</v>
      </c>
    </row>
    <row r="33" spans="1:7" x14ac:dyDescent="0.25">
      <c r="A33" s="95" t="s">
        <v>162</v>
      </c>
      <c r="B33" s="96"/>
      <c r="C33" s="96"/>
      <c r="D33" s="96"/>
      <c r="E33" s="97"/>
      <c r="F33" s="85">
        <v>15787.88</v>
      </c>
      <c r="G33" s="86">
        <v>15787.88</v>
      </c>
    </row>
    <row r="34" spans="1:7" x14ac:dyDescent="0.25">
      <c r="A34" s="95" t="s">
        <v>163</v>
      </c>
      <c r="B34" s="96"/>
      <c r="C34" s="96"/>
      <c r="D34" s="96"/>
      <c r="E34" s="97"/>
      <c r="F34" s="85">
        <v>15787.88</v>
      </c>
      <c r="G34" s="86">
        <v>15787.88</v>
      </c>
    </row>
    <row r="35" spans="1:7" x14ac:dyDescent="0.25">
      <c r="A35" s="56"/>
      <c r="B35" s="56"/>
      <c r="C35" s="56"/>
      <c r="D35" s="56"/>
      <c r="E35" s="56"/>
      <c r="F35" s="56"/>
      <c r="G35" s="56"/>
    </row>
    <row r="38" spans="1:7" x14ac:dyDescent="0.25">
      <c r="F38" t="s">
        <v>172</v>
      </c>
    </row>
    <row r="40" spans="1:7" x14ac:dyDescent="0.25">
      <c r="F40" t="s">
        <v>173</v>
      </c>
    </row>
  </sheetData>
  <mergeCells count="15">
    <mergeCell ref="A18:E18"/>
    <mergeCell ref="A8:G8"/>
    <mergeCell ref="A11:G11"/>
    <mergeCell ref="A14:E14"/>
    <mergeCell ref="A15:E15"/>
    <mergeCell ref="A16:E16"/>
    <mergeCell ref="A30:G30"/>
    <mergeCell ref="A33:E33"/>
    <mergeCell ref="A34:E34"/>
    <mergeCell ref="A19:E19"/>
    <mergeCell ref="A20:E20"/>
    <mergeCell ref="A22:G22"/>
    <mergeCell ref="A25:E25"/>
    <mergeCell ref="A26:E26"/>
    <mergeCell ref="A27:E2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0DA5-77C2-4F87-8FAA-42B3DA4E8A8D}">
  <dimension ref="A2:K136"/>
  <sheetViews>
    <sheetView topLeftCell="A64" workbookViewId="0">
      <selection activeCell="F91" sqref="F91"/>
    </sheetView>
  </sheetViews>
  <sheetFormatPr defaultRowHeight="15" x14ac:dyDescent="0.25"/>
  <cols>
    <col min="1" max="1" width="9" customWidth="1"/>
    <col min="2" max="2" width="33.85546875" customWidth="1"/>
    <col min="3" max="3" width="18.7109375" customWidth="1"/>
    <col min="4" max="4" width="16.28515625" customWidth="1"/>
    <col min="5" max="5" width="10.28515625" customWidth="1"/>
  </cols>
  <sheetData>
    <row r="2" spans="1:11" ht="45.75" customHeight="1" x14ac:dyDescent="0.3">
      <c r="A2" s="110" t="s">
        <v>3</v>
      </c>
      <c r="B2" s="110"/>
      <c r="C2" s="110"/>
      <c r="D2" s="110"/>
      <c r="E2" s="110"/>
    </row>
    <row r="3" spans="1:11" ht="36" customHeight="1" x14ac:dyDescent="0.25">
      <c r="A3" s="108" t="s">
        <v>4</v>
      </c>
      <c r="B3" s="108"/>
      <c r="C3" s="108"/>
      <c r="D3" s="108"/>
      <c r="E3" s="108"/>
    </row>
    <row r="4" spans="1:11" ht="15" customHeight="1" x14ac:dyDescent="0.25"/>
    <row r="5" spans="1:11" ht="56.25" customHeight="1" x14ac:dyDescent="0.25">
      <c r="A5" s="30" t="s">
        <v>0</v>
      </c>
      <c r="B5" s="31" t="s">
        <v>1</v>
      </c>
      <c r="C5" s="32" t="s">
        <v>75</v>
      </c>
      <c r="D5" s="32" t="s">
        <v>2</v>
      </c>
      <c r="E5" s="32" t="s">
        <v>77</v>
      </c>
    </row>
    <row r="6" spans="1:11" x14ac:dyDescent="0.25">
      <c r="A6" s="3"/>
      <c r="B6" s="1">
        <v>1</v>
      </c>
      <c r="C6" s="2">
        <v>2</v>
      </c>
      <c r="D6" s="2">
        <v>3</v>
      </c>
      <c r="E6" s="2">
        <v>4</v>
      </c>
    </row>
    <row r="7" spans="1:11" ht="24.75" customHeight="1" x14ac:dyDescent="0.25">
      <c r="A7" s="7">
        <v>63</v>
      </c>
      <c r="B7" s="8" t="s">
        <v>5</v>
      </c>
      <c r="C7" s="21">
        <f>SUM(C8,C10,C12)</f>
        <v>890923.2300000001</v>
      </c>
      <c r="D7" s="21">
        <f>SUM(D8,D10,D12)</f>
        <v>459451.55000000005</v>
      </c>
      <c r="E7" s="35">
        <v>51.57</v>
      </c>
    </row>
    <row r="8" spans="1:11" ht="24.75" x14ac:dyDescent="0.25">
      <c r="A8" s="6">
        <v>636</v>
      </c>
      <c r="B8" s="5" t="s">
        <v>6</v>
      </c>
      <c r="C8" s="14">
        <f>SUM(C9)</f>
        <v>863571.3</v>
      </c>
      <c r="D8" s="14">
        <v>442080.02</v>
      </c>
      <c r="E8" s="37">
        <v>51.19</v>
      </c>
    </row>
    <row r="9" spans="1:11" ht="27" customHeight="1" x14ac:dyDescent="0.25">
      <c r="A9" s="6">
        <v>6361</v>
      </c>
      <c r="B9" s="5" t="s">
        <v>7</v>
      </c>
      <c r="C9" s="14">
        <v>863571.3</v>
      </c>
      <c r="D9" s="14">
        <v>442080.02</v>
      </c>
      <c r="E9" s="37">
        <v>51.19</v>
      </c>
    </row>
    <row r="10" spans="1:11" x14ac:dyDescent="0.25">
      <c r="A10" s="6">
        <v>638</v>
      </c>
      <c r="B10" s="5" t="s">
        <v>8</v>
      </c>
      <c r="C10" s="14">
        <f>SUM(C11)</f>
        <v>15222.13</v>
      </c>
      <c r="D10" s="14">
        <f>SUM(D11)</f>
        <v>15222.13</v>
      </c>
      <c r="E10" s="38">
        <v>100</v>
      </c>
    </row>
    <row r="11" spans="1:11" ht="25.5" customHeight="1" x14ac:dyDescent="0.25">
      <c r="A11" s="6">
        <v>6381</v>
      </c>
      <c r="B11" s="5" t="s">
        <v>7</v>
      </c>
      <c r="C11" s="14">
        <v>15222.13</v>
      </c>
      <c r="D11" s="14">
        <v>15222.13</v>
      </c>
      <c r="E11" s="38">
        <v>100</v>
      </c>
    </row>
    <row r="12" spans="1:11" ht="24.75" x14ac:dyDescent="0.25">
      <c r="A12" s="6">
        <v>639</v>
      </c>
      <c r="B12" s="5" t="s">
        <v>9</v>
      </c>
      <c r="C12" s="14">
        <v>12129.8</v>
      </c>
      <c r="D12" s="14">
        <f>SUM(D13,D14)</f>
        <v>2149.4</v>
      </c>
      <c r="E12" s="37">
        <v>17.71</v>
      </c>
    </row>
    <row r="13" spans="1:11" ht="24.75" x14ac:dyDescent="0.25">
      <c r="A13" s="6">
        <v>6391</v>
      </c>
      <c r="B13" s="5" t="s">
        <v>10</v>
      </c>
      <c r="C13" s="37">
        <v>159.26</v>
      </c>
      <c r="D13" s="14">
        <v>36.6</v>
      </c>
      <c r="E13" s="37">
        <v>22.98</v>
      </c>
    </row>
    <row r="14" spans="1:11" ht="37.5" customHeight="1" x14ac:dyDescent="0.25">
      <c r="A14" s="6">
        <v>6393</v>
      </c>
      <c r="B14" s="5" t="s">
        <v>11</v>
      </c>
      <c r="C14" s="14">
        <v>11970.54</v>
      </c>
      <c r="D14" s="14">
        <v>2112.8000000000002</v>
      </c>
      <c r="E14" s="37">
        <v>17.649999999999999</v>
      </c>
      <c r="J14" s="19"/>
      <c r="K14" s="19"/>
    </row>
    <row r="15" spans="1:11" ht="25.5" customHeight="1" x14ac:dyDescent="0.25">
      <c r="A15" s="7">
        <v>65</v>
      </c>
      <c r="B15" s="8" t="s">
        <v>22</v>
      </c>
      <c r="C15" s="21">
        <f t="shared" ref="C15:D16" si="0">SUM(C16)</f>
        <v>132</v>
      </c>
      <c r="D15" s="21">
        <f t="shared" si="0"/>
        <v>34.4</v>
      </c>
      <c r="E15" s="35">
        <v>26.06</v>
      </c>
    </row>
    <row r="16" spans="1:11" x14ac:dyDescent="0.25">
      <c r="A16" s="6">
        <v>652</v>
      </c>
      <c r="B16" s="5" t="s">
        <v>12</v>
      </c>
      <c r="C16" s="14">
        <f t="shared" si="0"/>
        <v>132</v>
      </c>
      <c r="D16" s="14">
        <f t="shared" si="0"/>
        <v>34.4</v>
      </c>
      <c r="E16" s="14">
        <v>26.06</v>
      </c>
    </row>
    <row r="17" spans="1:5" x14ac:dyDescent="0.25">
      <c r="A17" s="6">
        <v>6526</v>
      </c>
      <c r="B17" s="4" t="s">
        <v>13</v>
      </c>
      <c r="C17" s="14">
        <v>132</v>
      </c>
      <c r="D17" s="14">
        <v>34.4</v>
      </c>
      <c r="E17" s="14">
        <v>26.06</v>
      </c>
    </row>
    <row r="18" spans="1:5" ht="24.75" customHeight="1" x14ac:dyDescent="0.25">
      <c r="A18" s="7">
        <v>66</v>
      </c>
      <c r="B18" s="8" t="s">
        <v>23</v>
      </c>
      <c r="C18" s="21">
        <f>SUM(C19,C21)</f>
        <v>3844</v>
      </c>
      <c r="D18" s="21">
        <f>SUM(D19,D21)</f>
        <v>3940.54</v>
      </c>
      <c r="E18" s="14">
        <v>102.51</v>
      </c>
    </row>
    <row r="19" spans="1:5" ht="24.75" x14ac:dyDescent="0.25">
      <c r="A19" s="6">
        <v>661</v>
      </c>
      <c r="B19" s="5" t="s">
        <v>14</v>
      </c>
      <c r="C19" s="14">
        <f>SUM(C20)</f>
        <v>3778</v>
      </c>
      <c r="D19" s="14">
        <f>SUM(D20)</f>
        <v>3940.54</v>
      </c>
      <c r="E19" s="14">
        <v>104.3</v>
      </c>
    </row>
    <row r="20" spans="1:5" x14ac:dyDescent="0.25">
      <c r="A20" s="10">
        <v>6615</v>
      </c>
      <c r="B20" s="11" t="s">
        <v>15</v>
      </c>
      <c r="C20" s="39">
        <v>3778</v>
      </c>
      <c r="D20" s="14">
        <v>3940.54</v>
      </c>
      <c r="E20" s="14">
        <v>104.3</v>
      </c>
    </row>
    <row r="21" spans="1:5" x14ac:dyDescent="0.25">
      <c r="A21" s="10">
        <v>663</v>
      </c>
      <c r="B21" s="12" t="s">
        <v>16</v>
      </c>
      <c r="C21" s="14">
        <f>SUM(C22)</f>
        <v>66</v>
      </c>
      <c r="D21" s="14">
        <f>SUM(D22)</f>
        <v>0</v>
      </c>
      <c r="E21" s="14">
        <v>0</v>
      </c>
    </row>
    <row r="22" spans="1:5" x14ac:dyDescent="0.25">
      <c r="A22" s="10">
        <v>6631</v>
      </c>
      <c r="B22" s="11" t="s">
        <v>17</v>
      </c>
      <c r="C22" s="14">
        <v>66</v>
      </c>
      <c r="D22" s="14">
        <v>0</v>
      </c>
      <c r="E22" s="14">
        <v>0</v>
      </c>
    </row>
    <row r="23" spans="1:5" ht="26.25" customHeight="1" x14ac:dyDescent="0.25">
      <c r="A23" s="15">
        <v>67</v>
      </c>
      <c r="B23" s="16" t="s">
        <v>24</v>
      </c>
      <c r="C23" s="21">
        <f t="shared" ref="C23:D24" si="1">SUM(C24)</f>
        <v>83194.23</v>
      </c>
      <c r="D23" s="21">
        <f t="shared" si="1"/>
        <v>47397.3</v>
      </c>
      <c r="E23" s="21">
        <v>56.97</v>
      </c>
    </row>
    <row r="24" spans="1:5" ht="36.75" x14ac:dyDescent="0.25">
      <c r="A24" s="10">
        <v>671</v>
      </c>
      <c r="B24" s="12" t="s">
        <v>18</v>
      </c>
      <c r="C24" s="14">
        <f t="shared" si="1"/>
        <v>83194.23</v>
      </c>
      <c r="D24" s="14">
        <f t="shared" si="1"/>
        <v>47397.3</v>
      </c>
      <c r="E24" s="14">
        <v>56.97</v>
      </c>
    </row>
    <row r="25" spans="1:5" ht="24.75" x14ac:dyDescent="0.25">
      <c r="A25" s="10">
        <v>6711</v>
      </c>
      <c r="B25" s="12" t="s">
        <v>19</v>
      </c>
      <c r="C25" s="14">
        <v>83194.23</v>
      </c>
      <c r="D25" s="14">
        <v>47397.3</v>
      </c>
      <c r="E25" s="14">
        <v>56.97</v>
      </c>
    </row>
    <row r="26" spans="1:5" x14ac:dyDescent="0.25">
      <c r="A26" s="15">
        <v>9</v>
      </c>
      <c r="B26" s="16" t="s">
        <v>20</v>
      </c>
      <c r="C26" s="14"/>
      <c r="D26" s="14"/>
      <c r="E26" s="14"/>
    </row>
    <row r="27" spans="1:5" x14ac:dyDescent="0.25">
      <c r="A27" s="10">
        <v>92211</v>
      </c>
      <c r="B27" s="12" t="s">
        <v>21</v>
      </c>
      <c r="C27" s="14">
        <v>15787.88</v>
      </c>
      <c r="D27" s="14">
        <v>15787.88</v>
      </c>
      <c r="E27" s="14">
        <v>100</v>
      </c>
    </row>
    <row r="28" spans="1:5" ht="25.5" customHeight="1" x14ac:dyDescent="0.25">
      <c r="A28" s="111" t="s">
        <v>26</v>
      </c>
      <c r="B28" s="112"/>
      <c r="C28" s="34">
        <f>SUM(C7,C15,C18,C23)</f>
        <v>978093.46000000008</v>
      </c>
      <c r="D28" s="34">
        <f>SUM(D7,D15,D18,D23)</f>
        <v>510823.79000000004</v>
      </c>
      <c r="E28" s="34">
        <v>52.23</v>
      </c>
    </row>
    <row r="29" spans="1:5" ht="18" customHeight="1" x14ac:dyDescent="0.25">
      <c r="A29" s="113" t="s">
        <v>25</v>
      </c>
      <c r="B29" s="114"/>
      <c r="C29" s="28">
        <f>SUM(C27,C28)</f>
        <v>993881.34000000008</v>
      </c>
      <c r="D29" s="28">
        <f>SUM(D27,D28)</f>
        <v>526611.67000000004</v>
      </c>
      <c r="E29" s="28">
        <v>52.99</v>
      </c>
    </row>
    <row r="30" spans="1:5" x14ac:dyDescent="0.25">
      <c r="C30" s="9"/>
      <c r="D30" s="9"/>
      <c r="E30" s="9"/>
    </row>
    <row r="31" spans="1:5" x14ac:dyDescent="0.25">
      <c r="C31" s="9"/>
      <c r="D31" s="9"/>
      <c r="E31" s="9"/>
    </row>
    <row r="32" spans="1:5" x14ac:dyDescent="0.25">
      <c r="C32" s="9"/>
      <c r="D32" s="9"/>
      <c r="E32" s="9"/>
    </row>
    <row r="33" spans="1:5" ht="27.75" customHeight="1" x14ac:dyDescent="0.25">
      <c r="A33" s="108" t="s">
        <v>27</v>
      </c>
      <c r="B33" s="108"/>
      <c r="C33" s="108"/>
      <c r="D33" s="108"/>
      <c r="E33" s="108"/>
    </row>
    <row r="34" spans="1:5" x14ac:dyDescent="0.25">
      <c r="C34" s="9"/>
      <c r="D34" s="9"/>
      <c r="E34" s="9"/>
    </row>
    <row r="35" spans="1:5" ht="30" x14ac:dyDescent="0.25">
      <c r="A35" s="30" t="s">
        <v>28</v>
      </c>
      <c r="B35" s="31" t="s">
        <v>1</v>
      </c>
      <c r="C35" s="31" t="s">
        <v>75</v>
      </c>
      <c r="D35" s="32" t="s">
        <v>2</v>
      </c>
      <c r="E35" s="33" t="s">
        <v>77</v>
      </c>
    </row>
    <row r="36" spans="1:5" x14ac:dyDescent="0.25">
      <c r="A36" s="3"/>
      <c r="B36" s="1">
        <v>1</v>
      </c>
      <c r="C36" s="2">
        <v>2</v>
      </c>
      <c r="D36" s="2">
        <v>3</v>
      </c>
      <c r="E36" s="2">
        <v>4</v>
      </c>
    </row>
    <row r="37" spans="1:5" x14ac:dyDescent="0.25">
      <c r="A37" s="7">
        <v>3</v>
      </c>
      <c r="B37" s="20" t="s">
        <v>67</v>
      </c>
      <c r="C37" s="21">
        <f>SUM(C38,C45,C76)</f>
        <v>984635.65</v>
      </c>
      <c r="D37" s="21">
        <f>SUM(D38,D45,D76)</f>
        <v>495667.89</v>
      </c>
      <c r="E37" s="35">
        <v>50.34</v>
      </c>
    </row>
    <row r="38" spans="1:5" x14ac:dyDescent="0.25">
      <c r="A38" s="7">
        <v>31</v>
      </c>
      <c r="B38" s="22" t="s">
        <v>29</v>
      </c>
      <c r="C38" s="17">
        <f>SUM(C39,C41,C43)</f>
        <v>877293.47</v>
      </c>
      <c r="D38" s="17">
        <f>SUM(D39,D41,D43)</f>
        <v>451387.51</v>
      </c>
      <c r="E38" s="17">
        <v>51.45</v>
      </c>
    </row>
    <row r="39" spans="1:5" x14ac:dyDescent="0.25">
      <c r="A39" s="6">
        <v>311</v>
      </c>
      <c r="B39" s="4" t="s">
        <v>30</v>
      </c>
      <c r="C39" s="23">
        <f>SUM(C40)</f>
        <v>738485</v>
      </c>
      <c r="D39" s="23">
        <f>SUM(D40)</f>
        <v>374253.76</v>
      </c>
      <c r="E39" s="23">
        <v>50.67</v>
      </c>
    </row>
    <row r="40" spans="1:5" x14ac:dyDescent="0.25">
      <c r="A40" s="6">
        <v>3111</v>
      </c>
      <c r="B40" s="4" t="s">
        <v>31</v>
      </c>
      <c r="C40" s="23">
        <v>738485</v>
      </c>
      <c r="D40" s="23">
        <v>374253.76</v>
      </c>
      <c r="E40" s="23">
        <v>50.67</v>
      </c>
    </row>
    <row r="41" spans="1:5" x14ac:dyDescent="0.25">
      <c r="A41" s="6">
        <v>312</v>
      </c>
      <c r="B41" s="4" t="s">
        <v>32</v>
      </c>
      <c r="C41" s="23">
        <f>SUM(C42)</f>
        <v>24218.27</v>
      </c>
      <c r="D41" s="23">
        <f>SUM(D42)</f>
        <v>15222.96</v>
      </c>
      <c r="E41" s="23">
        <v>62.86</v>
      </c>
    </row>
    <row r="42" spans="1:5" x14ac:dyDescent="0.25">
      <c r="A42" s="6">
        <v>3121</v>
      </c>
      <c r="B42" s="4" t="s">
        <v>32</v>
      </c>
      <c r="C42" s="23">
        <v>24218.27</v>
      </c>
      <c r="D42" s="23">
        <v>15222.96</v>
      </c>
      <c r="E42" s="23">
        <v>62.86</v>
      </c>
    </row>
    <row r="43" spans="1:5" x14ac:dyDescent="0.25">
      <c r="A43" s="6">
        <v>313</v>
      </c>
      <c r="B43" s="4" t="s">
        <v>33</v>
      </c>
      <c r="C43" s="23">
        <f>SUM(C44)</f>
        <v>114590.2</v>
      </c>
      <c r="D43" s="23">
        <f>SUM(D44)</f>
        <v>61910.79</v>
      </c>
      <c r="E43" s="23">
        <v>54.02</v>
      </c>
    </row>
    <row r="44" spans="1:5" ht="24.75" x14ac:dyDescent="0.25">
      <c r="A44" s="6">
        <v>3132</v>
      </c>
      <c r="B44" s="5" t="s">
        <v>34</v>
      </c>
      <c r="C44" s="23">
        <v>114590.2</v>
      </c>
      <c r="D44" s="23">
        <v>61910.79</v>
      </c>
      <c r="E44" s="23">
        <v>54.02</v>
      </c>
    </row>
    <row r="45" spans="1:5" x14ac:dyDescent="0.25">
      <c r="A45" s="7">
        <v>32</v>
      </c>
      <c r="B45" s="22" t="s">
        <v>35</v>
      </c>
      <c r="C45" s="24">
        <f>SUM(C46,C51,C58,C67,C69)</f>
        <v>106650.87999999999</v>
      </c>
      <c r="D45" s="24">
        <f>SUM(D46,D51,D58,D67,D69)</f>
        <v>43593.299999999996</v>
      </c>
      <c r="E45" s="24">
        <v>40.869999999999997</v>
      </c>
    </row>
    <row r="46" spans="1:5" ht="15.75" customHeight="1" x14ac:dyDescent="0.25">
      <c r="A46" s="6">
        <v>321</v>
      </c>
      <c r="B46" s="5" t="s">
        <v>36</v>
      </c>
      <c r="C46" s="23">
        <f>SUM(C47:C50)</f>
        <v>24936.730000000003</v>
      </c>
      <c r="D46" s="23">
        <f>SUM(D47:D50)</f>
        <v>12838.160000000002</v>
      </c>
      <c r="E46" s="23">
        <v>51.48</v>
      </c>
    </row>
    <row r="47" spans="1:5" x14ac:dyDescent="0.25">
      <c r="A47" s="6">
        <v>3211</v>
      </c>
      <c r="B47" s="4" t="s">
        <v>37</v>
      </c>
      <c r="C47" s="23">
        <v>6345.65</v>
      </c>
      <c r="D47" s="23">
        <v>2199.88</v>
      </c>
      <c r="E47" s="23">
        <v>34.659999999999997</v>
      </c>
    </row>
    <row r="48" spans="1:5" x14ac:dyDescent="0.25">
      <c r="A48" s="6">
        <v>3212</v>
      </c>
      <c r="B48" s="4" t="s">
        <v>38</v>
      </c>
      <c r="C48" s="23">
        <v>18325.64</v>
      </c>
      <c r="D48" s="23">
        <v>10568.43</v>
      </c>
      <c r="E48" s="23">
        <v>57.67</v>
      </c>
    </row>
    <row r="49" spans="1:5" ht="15" customHeight="1" x14ac:dyDescent="0.25">
      <c r="A49" s="6">
        <v>3213</v>
      </c>
      <c r="B49" s="5" t="s">
        <v>39</v>
      </c>
      <c r="C49" s="23">
        <v>199.08</v>
      </c>
      <c r="D49" s="23">
        <v>69.849999999999994</v>
      </c>
      <c r="E49" s="23">
        <v>35.090000000000003</v>
      </c>
    </row>
    <row r="50" spans="1:5" ht="17.25" customHeight="1" x14ac:dyDescent="0.25">
      <c r="A50" s="6">
        <v>3214</v>
      </c>
      <c r="B50" s="5" t="s">
        <v>76</v>
      </c>
      <c r="C50" s="23">
        <v>66.36</v>
      </c>
      <c r="D50" s="23">
        <v>0</v>
      </c>
      <c r="E50" s="23">
        <v>0</v>
      </c>
    </row>
    <row r="51" spans="1:5" ht="14.25" customHeight="1" x14ac:dyDescent="0.25">
      <c r="A51" s="6">
        <v>322</v>
      </c>
      <c r="B51" s="5" t="s">
        <v>40</v>
      </c>
      <c r="C51" s="23">
        <f>SUM(C52:C57)</f>
        <v>37015.14</v>
      </c>
      <c r="D51" s="23">
        <f>SUM(D52:D57)</f>
        <v>14834.199999999999</v>
      </c>
      <c r="E51" s="23">
        <v>40.07</v>
      </c>
    </row>
    <row r="52" spans="1:5" ht="24.75" x14ac:dyDescent="0.25">
      <c r="A52" s="6">
        <v>3221</v>
      </c>
      <c r="B52" s="5" t="s">
        <v>41</v>
      </c>
      <c r="C52" s="23">
        <v>7832.21</v>
      </c>
      <c r="D52" s="23">
        <v>3433.54</v>
      </c>
      <c r="E52" s="23">
        <v>43.84</v>
      </c>
    </row>
    <row r="53" spans="1:5" x14ac:dyDescent="0.25">
      <c r="A53" s="6">
        <v>3222</v>
      </c>
      <c r="B53" s="4" t="s">
        <v>42</v>
      </c>
      <c r="C53" s="23">
        <v>5400.33</v>
      </c>
      <c r="D53" s="23">
        <v>2538.81</v>
      </c>
      <c r="E53" s="23">
        <v>47.01</v>
      </c>
    </row>
    <row r="54" spans="1:5" x14ac:dyDescent="0.25">
      <c r="A54" s="6">
        <v>3223</v>
      </c>
      <c r="B54" s="4" t="s">
        <v>43</v>
      </c>
      <c r="C54" s="23">
        <v>19900</v>
      </c>
      <c r="D54" s="23">
        <v>7155.86</v>
      </c>
      <c r="E54" s="23">
        <v>35.96</v>
      </c>
    </row>
    <row r="55" spans="1:5" ht="15" customHeight="1" x14ac:dyDescent="0.25">
      <c r="A55" s="6">
        <v>3224</v>
      </c>
      <c r="B55" s="5" t="s">
        <v>70</v>
      </c>
      <c r="C55" s="23">
        <v>2654.46</v>
      </c>
      <c r="D55" s="23">
        <v>1389.75</v>
      </c>
      <c r="E55" s="23">
        <v>52.35</v>
      </c>
    </row>
    <row r="56" spans="1:5" x14ac:dyDescent="0.25">
      <c r="A56" s="6">
        <v>3225</v>
      </c>
      <c r="B56" s="4" t="s">
        <v>44</v>
      </c>
      <c r="C56" s="23">
        <v>763.61</v>
      </c>
      <c r="D56" s="23">
        <v>211.1</v>
      </c>
      <c r="E56" s="23">
        <v>27.64</v>
      </c>
    </row>
    <row r="57" spans="1:5" ht="15" customHeight="1" x14ac:dyDescent="0.25">
      <c r="A57" s="6">
        <v>3227</v>
      </c>
      <c r="B57" s="5" t="s">
        <v>71</v>
      </c>
      <c r="C57" s="23">
        <v>464.53</v>
      </c>
      <c r="D57" s="23">
        <v>105.14</v>
      </c>
      <c r="E57" s="23">
        <v>22.63</v>
      </c>
    </row>
    <row r="58" spans="1:5" x14ac:dyDescent="0.25">
      <c r="A58" s="6">
        <v>323</v>
      </c>
      <c r="B58" s="4" t="s">
        <v>45</v>
      </c>
      <c r="C58" s="23">
        <f>SUM(C59:C66)</f>
        <v>38437.609999999993</v>
      </c>
      <c r="D58" s="23">
        <f>SUM(D59:D66)</f>
        <v>12171.519999999999</v>
      </c>
      <c r="E58" s="23">
        <v>31.66</v>
      </c>
    </row>
    <row r="59" spans="1:5" ht="14.25" customHeight="1" x14ac:dyDescent="0.25">
      <c r="A59" s="6">
        <v>3231</v>
      </c>
      <c r="B59" s="5" t="s">
        <v>46</v>
      </c>
      <c r="C59" s="23">
        <v>1400</v>
      </c>
      <c r="D59" s="23">
        <v>617.16</v>
      </c>
      <c r="E59" s="23">
        <v>44.08</v>
      </c>
    </row>
    <row r="60" spans="1:5" ht="16.5" customHeight="1" x14ac:dyDescent="0.25">
      <c r="A60" s="6">
        <v>3232</v>
      </c>
      <c r="B60" s="5" t="s">
        <v>47</v>
      </c>
      <c r="C60" s="23">
        <v>4354.1499999999996</v>
      </c>
      <c r="D60" s="23">
        <v>2164.16</v>
      </c>
      <c r="E60" s="23">
        <v>49.7</v>
      </c>
    </row>
    <row r="61" spans="1:5" x14ac:dyDescent="0.25">
      <c r="A61" s="25">
        <v>3234</v>
      </c>
      <c r="B61" s="4" t="s">
        <v>48</v>
      </c>
      <c r="C61" s="23">
        <v>4000</v>
      </c>
      <c r="D61" s="23">
        <v>2230.4</v>
      </c>
      <c r="E61" s="23">
        <v>55.76</v>
      </c>
    </row>
    <row r="62" spans="1:5" x14ac:dyDescent="0.25">
      <c r="A62" s="25">
        <v>3235</v>
      </c>
      <c r="B62" s="4" t="s">
        <v>49</v>
      </c>
      <c r="C62" s="23">
        <v>10535.22</v>
      </c>
      <c r="D62" s="23">
        <v>4431.17</v>
      </c>
      <c r="E62" s="23">
        <v>42.06</v>
      </c>
    </row>
    <row r="63" spans="1:5" ht="15" customHeight="1" x14ac:dyDescent="0.25">
      <c r="A63" s="25">
        <v>3236</v>
      </c>
      <c r="B63" s="5" t="s">
        <v>50</v>
      </c>
      <c r="C63" s="23">
        <v>2548.3200000000002</v>
      </c>
      <c r="D63" s="23">
        <v>0</v>
      </c>
      <c r="E63" s="23">
        <v>0</v>
      </c>
    </row>
    <row r="64" spans="1:5" ht="15.75" customHeight="1" x14ac:dyDescent="0.25">
      <c r="A64" s="25">
        <v>3237</v>
      </c>
      <c r="B64" s="5" t="s">
        <v>51</v>
      </c>
      <c r="C64" s="23">
        <v>9917.7199999999993</v>
      </c>
      <c r="D64" s="23">
        <v>174.2</v>
      </c>
      <c r="E64" s="23">
        <v>1.76</v>
      </c>
    </row>
    <row r="65" spans="1:5" x14ac:dyDescent="0.25">
      <c r="A65" s="25">
        <v>3238</v>
      </c>
      <c r="B65" s="4" t="s">
        <v>52</v>
      </c>
      <c r="C65" s="23">
        <v>3625</v>
      </c>
      <c r="D65" s="23">
        <v>1713.62</v>
      </c>
      <c r="E65" s="23">
        <v>47.27</v>
      </c>
    </row>
    <row r="66" spans="1:5" x14ac:dyDescent="0.25">
      <c r="A66" s="25">
        <v>3239</v>
      </c>
      <c r="B66" s="4" t="s">
        <v>53</v>
      </c>
      <c r="C66" s="23">
        <v>2057.1999999999998</v>
      </c>
      <c r="D66" s="23">
        <v>840.81</v>
      </c>
      <c r="E66" s="23">
        <v>40.869999999999997</v>
      </c>
    </row>
    <row r="67" spans="1:5" ht="24.75" x14ac:dyDescent="0.25">
      <c r="A67" s="25">
        <v>324</v>
      </c>
      <c r="B67" s="5" t="s">
        <v>54</v>
      </c>
      <c r="C67" s="23">
        <f>SUM(C68)</f>
        <v>266</v>
      </c>
      <c r="D67" s="23">
        <f>SUM(D68)</f>
        <v>0</v>
      </c>
      <c r="E67" s="23">
        <v>0</v>
      </c>
    </row>
    <row r="68" spans="1:5" ht="25.5" customHeight="1" x14ac:dyDescent="0.25">
      <c r="A68" s="25">
        <v>3241</v>
      </c>
      <c r="B68" s="5" t="s">
        <v>55</v>
      </c>
      <c r="C68" s="23">
        <v>266</v>
      </c>
      <c r="D68" s="23">
        <v>0</v>
      </c>
      <c r="E68" s="23">
        <v>0</v>
      </c>
    </row>
    <row r="69" spans="1:5" ht="16.5" customHeight="1" x14ac:dyDescent="0.25">
      <c r="A69" s="25">
        <v>329</v>
      </c>
      <c r="B69" s="5" t="s">
        <v>56</v>
      </c>
      <c r="C69" s="23">
        <f>SUM(C70:C75)</f>
        <v>5995.4</v>
      </c>
      <c r="D69" s="23">
        <f>SUM(D70:D75)</f>
        <v>3749.42</v>
      </c>
      <c r="E69" s="23">
        <v>62.53</v>
      </c>
    </row>
    <row r="70" spans="1:5" ht="26.25" customHeight="1" x14ac:dyDescent="0.25">
      <c r="A70" s="25">
        <v>3291</v>
      </c>
      <c r="B70" s="5" t="s">
        <v>57</v>
      </c>
      <c r="C70" s="23">
        <v>0</v>
      </c>
      <c r="D70" s="23">
        <v>544.1</v>
      </c>
      <c r="E70" s="23"/>
    </row>
    <row r="71" spans="1:5" x14ac:dyDescent="0.25">
      <c r="A71" s="25">
        <v>3292</v>
      </c>
      <c r="B71" s="4" t="s">
        <v>58</v>
      </c>
      <c r="C71" s="23">
        <v>298.47000000000003</v>
      </c>
      <c r="D71" s="23">
        <v>0</v>
      </c>
      <c r="E71" s="36">
        <v>0</v>
      </c>
    </row>
    <row r="72" spans="1:5" x14ac:dyDescent="0.25">
      <c r="A72" s="6">
        <v>3293</v>
      </c>
      <c r="B72" s="4" t="s">
        <v>59</v>
      </c>
      <c r="C72" s="23">
        <v>765.45</v>
      </c>
      <c r="D72" s="23">
        <v>417.19</v>
      </c>
      <c r="E72" s="36">
        <v>54.5</v>
      </c>
    </row>
    <row r="73" spans="1:5" x14ac:dyDescent="0.25">
      <c r="A73" s="6">
        <v>3294</v>
      </c>
      <c r="B73" s="4" t="s">
        <v>60</v>
      </c>
      <c r="C73" s="23">
        <v>112.81</v>
      </c>
      <c r="D73" s="23">
        <v>0</v>
      </c>
      <c r="E73" s="26">
        <v>0</v>
      </c>
    </row>
    <row r="74" spans="1:5" x14ac:dyDescent="0.25">
      <c r="A74" s="6">
        <v>3295</v>
      </c>
      <c r="B74" s="4" t="s">
        <v>61</v>
      </c>
      <c r="C74" s="23">
        <v>1680</v>
      </c>
      <c r="D74" s="23">
        <v>824.43</v>
      </c>
      <c r="E74" s="26">
        <v>49.07</v>
      </c>
    </row>
    <row r="75" spans="1:5" ht="15" customHeight="1" x14ac:dyDescent="0.25">
      <c r="A75" s="6">
        <v>3299</v>
      </c>
      <c r="B75" s="5" t="s">
        <v>56</v>
      </c>
      <c r="C75" s="23">
        <v>3138.67</v>
      </c>
      <c r="D75" s="23">
        <v>1963.7</v>
      </c>
      <c r="E75" s="26">
        <v>62.56</v>
      </c>
    </row>
    <row r="76" spans="1:5" x14ac:dyDescent="0.25">
      <c r="A76" s="7">
        <v>38</v>
      </c>
      <c r="B76" s="8" t="s">
        <v>72</v>
      </c>
      <c r="C76" s="24">
        <f>SUM(C77)</f>
        <v>691.3</v>
      </c>
      <c r="D76" s="24">
        <f>SUM(D77)</f>
        <v>687.08</v>
      </c>
      <c r="E76" s="26">
        <v>99.39</v>
      </c>
    </row>
    <row r="77" spans="1:5" x14ac:dyDescent="0.25">
      <c r="A77" s="6">
        <v>381</v>
      </c>
      <c r="B77" s="5" t="s">
        <v>17</v>
      </c>
      <c r="C77" s="23">
        <f>SUM(C78)</f>
        <v>691.3</v>
      </c>
      <c r="D77" s="23">
        <f>SUM(D78)</f>
        <v>687.08</v>
      </c>
      <c r="E77" s="26">
        <v>99.39</v>
      </c>
    </row>
    <row r="78" spans="1:5" x14ac:dyDescent="0.25">
      <c r="A78" s="6">
        <v>3812</v>
      </c>
      <c r="B78" s="5" t="s">
        <v>73</v>
      </c>
      <c r="C78" s="23">
        <v>691.3</v>
      </c>
      <c r="D78" s="23">
        <v>687.08</v>
      </c>
      <c r="E78" s="26">
        <v>99.39</v>
      </c>
    </row>
    <row r="79" spans="1:5" ht="17.25" customHeight="1" x14ac:dyDescent="0.25">
      <c r="A79" s="7">
        <v>4</v>
      </c>
      <c r="B79" s="8" t="s">
        <v>62</v>
      </c>
      <c r="C79" s="24">
        <f>SUM(C80)</f>
        <v>9245.69</v>
      </c>
      <c r="D79" s="24">
        <f>SUM(D80)</f>
        <v>1918.3</v>
      </c>
      <c r="E79" s="27">
        <v>20.75</v>
      </c>
    </row>
    <row r="80" spans="1:5" ht="16.5" customHeight="1" x14ac:dyDescent="0.25">
      <c r="A80" s="7">
        <v>42</v>
      </c>
      <c r="B80" s="8" t="s">
        <v>63</v>
      </c>
      <c r="C80" s="24">
        <f>SUM(C81,C84)</f>
        <v>9245.69</v>
      </c>
      <c r="D80" s="24">
        <f>SUM(D81,D84)</f>
        <v>1918.3</v>
      </c>
      <c r="E80" s="27">
        <v>20.75</v>
      </c>
    </row>
    <row r="81" spans="1:5" x14ac:dyDescent="0.25">
      <c r="A81" s="6">
        <v>422</v>
      </c>
      <c r="B81" s="4" t="s">
        <v>64</v>
      </c>
      <c r="C81" s="23">
        <f>SUM(C82:C83)</f>
        <v>8298.44</v>
      </c>
      <c r="D81" s="23">
        <f>SUM(D82:D83)</f>
        <v>1169.05</v>
      </c>
      <c r="E81" s="26">
        <v>14.08</v>
      </c>
    </row>
    <row r="82" spans="1:5" x14ac:dyDescent="0.25">
      <c r="A82" s="6">
        <v>4221</v>
      </c>
      <c r="B82" s="4" t="s">
        <v>65</v>
      </c>
      <c r="C82" s="23">
        <v>6772.13</v>
      </c>
      <c r="D82" s="36">
        <v>0</v>
      </c>
      <c r="E82" s="26">
        <v>0</v>
      </c>
    </row>
    <row r="83" spans="1:5" ht="24.75" x14ac:dyDescent="0.25">
      <c r="A83" s="6">
        <v>4227</v>
      </c>
      <c r="B83" s="5" t="s">
        <v>66</v>
      </c>
      <c r="C83" s="23">
        <v>1526.31</v>
      </c>
      <c r="D83" s="23">
        <v>1169.05</v>
      </c>
      <c r="E83" s="26">
        <v>14.08</v>
      </c>
    </row>
    <row r="84" spans="1:5" ht="25.5" customHeight="1" x14ac:dyDescent="0.25">
      <c r="A84" s="6">
        <v>424</v>
      </c>
      <c r="B84" s="5" t="s">
        <v>68</v>
      </c>
      <c r="C84" s="26">
        <f>SUM(C85)</f>
        <v>947.25</v>
      </c>
      <c r="D84" s="26">
        <f>SUM(D85)</f>
        <v>749.25</v>
      </c>
      <c r="E84" s="26">
        <v>79.09</v>
      </c>
    </row>
    <row r="85" spans="1:5" x14ac:dyDescent="0.25">
      <c r="A85" s="6">
        <v>4241</v>
      </c>
      <c r="B85" s="5" t="s">
        <v>74</v>
      </c>
      <c r="C85" s="26">
        <v>947.25</v>
      </c>
      <c r="D85" s="26">
        <v>749.25</v>
      </c>
      <c r="E85" s="26">
        <v>79.09</v>
      </c>
    </row>
    <row r="86" spans="1:5" ht="19.5" customHeight="1" x14ac:dyDescent="0.25">
      <c r="A86" s="109" t="s">
        <v>69</v>
      </c>
      <c r="B86" s="109"/>
      <c r="C86" s="29">
        <f>SUM(C37,C79)</f>
        <v>993881.34</v>
      </c>
      <c r="D86" s="29">
        <f>SUM(D37,D79)</f>
        <v>497586.19</v>
      </c>
      <c r="E86" s="92">
        <v>50.06</v>
      </c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</sheetData>
  <mergeCells count="6">
    <mergeCell ref="A33:E33"/>
    <mergeCell ref="A86:B86"/>
    <mergeCell ref="A3:E3"/>
    <mergeCell ref="A2:E2"/>
    <mergeCell ref="A28:B28"/>
    <mergeCell ref="A29:B2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BA83-9AF8-4085-B9CD-4AE3CA092A98}">
  <dimension ref="A3:H37"/>
  <sheetViews>
    <sheetView topLeftCell="A10" workbookViewId="0">
      <selection activeCell="E37" sqref="D37:E37"/>
    </sheetView>
  </sheetViews>
  <sheetFormatPr defaultRowHeight="15" x14ac:dyDescent="0.25"/>
  <cols>
    <col min="1" max="1" width="44" customWidth="1"/>
    <col min="2" max="2" width="16.28515625" customWidth="1"/>
    <col min="3" max="3" width="15.85546875" customWidth="1"/>
    <col min="4" max="4" width="10" customWidth="1"/>
  </cols>
  <sheetData>
    <row r="3" spans="1:8" ht="39" customHeight="1" x14ac:dyDescent="0.3">
      <c r="A3" s="110" t="s">
        <v>92</v>
      </c>
      <c r="B3" s="110"/>
      <c r="C3" s="110"/>
      <c r="D3" s="110"/>
    </row>
    <row r="4" spans="1:8" ht="39.75" customHeight="1" x14ac:dyDescent="0.25">
      <c r="A4" s="115" t="s">
        <v>79</v>
      </c>
      <c r="B4" s="115"/>
      <c r="C4" s="115"/>
      <c r="D4" s="115"/>
    </row>
    <row r="5" spans="1:8" ht="33.75" customHeight="1" x14ac:dyDescent="0.25">
      <c r="A5" s="40" t="s">
        <v>78</v>
      </c>
      <c r="B5" s="32" t="s">
        <v>75</v>
      </c>
      <c r="C5" s="32" t="s">
        <v>2</v>
      </c>
      <c r="D5" s="33" t="s">
        <v>91</v>
      </c>
    </row>
    <row r="6" spans="1:8" x14ac:dyDescent="0.25">
      <c r="A6" s="41" t="s">
        <v>80</v>
      </c>
      <c r="B6" s="13">
        <v>1352.18</v>
      </c>
      <c r="C6" s="13">
        <v>5562.08</v>
      </c>
      <c r="D6" s="13">
        <v>411.34</v>
      </c>
    </row>
    <row r="7" spans="1:8" x14ac:dyDescent="0.25">
      <c r="A7" s="41" t="s">
        <v>86</v>
      </c>
      <c r="B7" s="13">
        <v>0</v>
      </c>
      <c r="C7" s="13">
        <v>7029.47</v>
      </c>
      <c r="D7" s="13"/>
    </row>
    <row r="8" spans="1:8" x14ac:dyDescent="0.25">
      <c r="A8" s="41" t="s">
        <v>81</v>
      </c>
      <c r="B8" s="13">
        <v>3778</v>
      </c>
      <c r="C8" s="13">
        <v>3940.54</v>
      </c>
      <c r="D8" s="13">
        <v>104.3</v>
      </c>
    </row>
    <row r="9" spans="1:8" x14ac:dyDescent="0.25">
      <c r="A9" s="41" t="s">
        <v>82</v>
      </c>
      <c r="B9" s="13">
        <v>132</v>
      </c>
      <c r="C9" s="13">
        <v>34.4</v>
      </c>
      <c r="D9" s="13">
        <v>26.06</v>
      </c>
      <c r="F9" s="9"/>
      <c r="H9" s="9"/>
    </row>
    <row r="10" spans="1:8" x14ac:dyDescent="0.25">
      <c r="A10" s="41" t="s">
        <v>83</v>
      </c>
      <c r="B10" s="13">
        <v>81842.05</v>
      </c>
      <c r="C10" s="13">
        <v>34805.75</v>
      </c>
      <c r="D10" s="13">
        <v>42.53</v>
      </c>
    </row>
    <row r="11" spans="1:8" x14ac:dyDescent="0.25">
      <c r="A11" s="41" t="s">
        <v>84</v>
      </c>
      <c r="B11" s="13">
        <v>863730.56</v>
      </c>
      <c r="C11" s="13">
        <v>442116.62</v>
      </c>
      <c r="D11" s="13">
        <v>51.19</v>
      </c>
    </row>
    <row r="12" spans="1:8" x14ac:dyDescent="0.25">
      <c r="A12" s="41" t="s">
        <v>85</v>
      </c>
      <c r="B12" s="13">
        <v>27192.67</v>
      </c>
      <c r="C12" s="13">
        <v>17334.93</v>
      </c>
      <c r="D12" s="13">
        <v>63.75</v>
      </c>
      <c r="H12" s="9"/>
    </row>
    <row r="13" spans="1:8" x14ac:dyDescent="0.25">
      <c r="A13" s="41" t="s">
        <v>88</v>
      </c>
      <c r="B13" s="13">
        <v>66</v>
      </c>
      <c r="C13" s="13">
        <v>0</v>
      </c>
      <c r="D13" s="13">
        <v>0</v>
      </c>
    </row>
    <row r="14" spans="1:8" x14ac:dyDescent="0.25">
      <c r="A14" s="42" t="s">
        <v>26</v>
      </c>
      <c r="B14" s="29">
        <f>SUM(B6:B13)</f>
        <v>978093.46000000008</v>
      </c>
      <c r="C14" s="29">
        <f>SUM(C6:C13)</f>
        <v>510823.79</v>
      </c>
      <c r="D14" s="29">
        <v>52.23</v>
      </c>
    </row>
    <row r="15" spans="1:8" x14ac:dyDescent="0.25">
      <c r="A15" s="43" t="s">
        <v>89</v>
      </c>
      <c r="B15" s="44">
        <v>15787.88</v>
      </c>
      <c r="C15" s="44">
        <v>15787.88</v>
      </c>
      <c r="D15" s="45">
        <v>100</v>
      </c>
    </row>
    <row r="17" spans="1:4" ht="23.25" customHeight="1" x14ac:dyDescent="0.25">
      <c r="A17" s="115" t="s">
        <v>87</v>
      </c>
      <c r="B17" s="115"/>
      <c r="C17" s="115"/>
      <c r="D17" s="115"/>
    </row>
    <row r="18" spans="1:4" ht="30" x14ac:dyDescent="0.25">
      <c r="A18" s="40" t="s">
        <v>78</v>
      </c>
      <c r="B18" s="32" t="s">
        <v>75</v>
      </c>
      <c r="C18" s="32" t="s">
        <v>2</v>
      </c>
      <c r="D18" s="33" t="s">
        <v>91</v>
      </c>
    </row>
    <row r="19" spans="1:4" x14ac:dyDescent="0.25">
      <c r="A19" s="41" t="s">
        <v>80</v>
      </c>
      <c r="B19" s="13">
        <v>1352.18</v>
      </c>
      <c r="C19" s="13">
        <v>5562.08</v>
      </c>
      <c r="D19" s="13">
        <v>411.34</v>
      </c>
    </row>
    <row r="20" spans="1:4" x14ac:dyDescent="0.25">
      <c r="A20" s="41" t="s">
        <v>86</v>
      </c>
      <c r="B20" s="13">
        <v>0</v>
      </c>
      <c r="C20" s="13">
        <v>7029.47</v>
      </c>
      <c r="D20" s="13"/>
    </row>
    <row r="21" spans="1:4" x14ac:dyDescent="0.25">
      <c r="A21" s="41" t="s">
        <v>81</v>
      </c>
      <c r="B21" s="13">
        <v>3778</v>
      </c>
      <c r="C21" s="13">
        <v>1318.43</v>
      </c>
      <c r="D21" s="13">
        <v>34.9</v>
      </c>
    </row>
    <row r="22" spans="1:4" x14ac:dyDescent="0.25">
      <c r="A22" s="41" t="s">
        <v>82</v>
      </c>
      <c r="B22" s="13">
        <v>132</v>
      </c>
      <c r="C22" s="13">
        <v>0</v>
      </c>
      <c r="D22" s="13">
        <v>0</v>
      </c>
    </row>
    <row r="23" spans="1:4" x14ac:dyDescent="0.25">
      <c r="A23" s="41" t="s">
        <v>83</v>
      </c>
      <c r="B23" s="13">
        <v>81842.05</v>
      </c>
      <c r="C23" s="13">
        <v>36022.14</v>
      </c>
      <c r="D23" s="13">
        <v>44.01</v>
      </c>
    </row>
    <row r="24" spans="1:4" x14ac:dyDescent="0.25">
      <c r="A24" s="41" t="s">
        <v>84</v>
      </c>
      <c r="B24" s="13">
        <v>863730.56</v>
      </c>
      <c r="C24" s="13">
        <v>441652.4</v>
      </c>
      <c r="D24" s="13">
        <v>51.13</v>
      </c>
    </row>
    <row r="25" spans="1:4" x14ac:dyDescent="0.25">
      <c r="A25" s="41" t="s">
        <v>85</v>
      </c>
      <c r="B25" s="13">
        <v>27192.67</v>
      </c>
      <c r="C25" s="13">
        <v>2112.8000000000002</v>
      </c>
      <c r="D25" s="13">
        <v>7.77</v>
      </c>
    </row>
    <row r="26" spans="1:4" x14ac:dyDescent="0.25">
      <c r="A26" s="41" t="s">
        <v>88</v>
      </c>
      <c r="B26" s="13">
        <v>66</v>
      </c>
      <c r="C26" s="13">
        <v>0</v>
      </c>
      <c r="D26" s="13">
        <v>0</v>
      </c>
    </row>
    <row r="27" spans="1:4" x14ac:dyDescent="0.25">
      <c r="A27" s="41" t="s">
        <v>90</v>
      </c>
      <c r="B27" s="13">
        <v>15787.88</v>
      </c>
      <c r="C27" s="13">
        <v>3888.87</v>
      </c>
      <c r="D27" s="13">
        <v>24.63</v>
      </c>
    </row>
    <row r="28" spans="1:4" x14ac:dyDescent="0.25">
      <c r="A28" s="42" t="s">
        <v>69</v>
      </c>
      <c r="B28" s="29">
        <f>SUM(B19:B27)</f>
        <v>993881.34000000008</v>
      </c>
      <c r="C28" s="29">
        <f>SUM(C19:C27)</f>
        <v>497586.19</v>
      </c>
      <c r="D28" s="29">
        <v>50.06</v>
      </c>
    </row>
    <row r="37" spans="5:5" x14ac:dyDescent="0.25">
      <c r="E37" t="s">
        <v>175</v>
      </c>
    </row>
  </sheetData>
  <mergeCells count="3">
    <mergeCell ref="A4:D4"/>
    <mergeCell ref="A17:D17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9591-27DF-4D3A-9023-8DE5AA842E55}">
  <dimension ref="A3:J128"/>
  <sheetViews>
    <sheetView topLeftCell="A67" workbookViewId="0">
      <selection activeCell="H50" sqref="H50"/>
    </sheetView>
  </sheetViews>
  <sheetFormatPr defaultRowHeight="15" x14ac:dyDescent="0.25"/>
  <cols>
    <col min="2" max="2" width="42.85546875" customWidth="1"/>
    <col min="3" max="3" width="13.7109375" customWidth="1"/>
    <col min="4" max="4" width="11.85546875" customWidth="1"/>
    <col min="5" max="5" width="11" customWidth="1"/>
  </cols>
  <sheetData>
    <row r="3" spans="1:10" ht="38.25" customHeight="1" x14ac:dyDescent="0.3">
      <c r="A3" s="110" t="s">
        <v>93</v>
      </c>
      <c r="B3" s="110"/>
      <c r="C3" s="110"/>
      <c r="D3" s="110"/>
      <c r="E3" s="110"/>
      <c r="F3" s="46"/>
      <c r="G3" s="46"/>
      <c r="H3" s="46"/>
      <c r="I3" s="46"/>
      <c r="J3" s="46"/>
    </row>
    <row r="5" spans="1:10" ht="38.25" customHeight="1" x14ac:dyDescent="0.25">
      <c r="A5" s="117" t="s">
        <v>94</v>
      </c>
      <c r="B5" s="117"/>
      <c r="C5" s="117"/>
      <c r="D5" s="117"/>
      <c r="E5" s="117"/>
      <c r="F5" s="47"/>
      <c r="G5" s="47"/>
      <c r="H5" s="47"/>
      <c r="I5" s="47"/>
      <c r="J5" s="47"/>
    </row>
    <row r="7" spans="1:10" ht="30" x14ac:dyDescent="0.25">
      <c r="A7" s="31" t="s">
        <v>98</v>
      </c>
      <c r="B7" s="31" t="s">
        <v>99</v>
      </c>
      <c r="C7" s="31" t="s">
        <v>75</v>
      </c>
      <c r="D7" s="32" t="s">
        <v>95</v>
      </c>
      <c r="E7" s="31" t="s">
        <v>91</v>
      </c>
    </row>
    <row r="8" spans="1:10" ht="24" customHeight="1" x14ac:dyDescent="0.25">
      <c r="A8" s="122" t="s">
        <v>96</v>
      </c>
      <c r="B8" s="122"/>
      <c r="C8" s="53">
        <f>SUM(C9,C35)</f>
        <v>943936.05</v>
      </c>
      <c r="D8" s="53">
        <f>SUM(D9,D35)</f>
        <v>476950.86000000004</v>
      </c>
      <c r="E8" s="52">
        <v>50.53</v>
      </c>
    </row>
    <row r="9" spans="1:10" x14ac:dyDescent="0.25">
      <c r="A9" s="121" t="s">
        <v>97</v>
      </c>
      <c r="B9" s="121"/>
      <c r="C9" s="49">
        <f>SUM(C10)</f>
        <v>81842.050000000017</v>
      </c>
      <c r="D9" s="49">
        <f>SUM(D10)</f>
        <v>36022.14</v>
      </c>
      <c r="E9" s="50">
        <v>44.01</v>
      </c>
    </row>
    <row r="10" spans="1:10" x14ac:dyDescent="0.25">
      <c r="A10" s="118" t="s">
        <v>100</v>
      </c>
      <c r="B10" s="118"/>
      <c r="C10" s="48">
        <f>SUM(C11:C34)</f>
        <v>81842.050000000017</v>
      </c>
      <c r="D10" s="48">
        <f>SUM(D11:D34)</f>
        <v>36022.14</v>
      </c>
      <c r="E10" s="51">
        <v>44.01</v>
      </c>
    </row>
    <row r="11" spans="1:10" x14ac:dyDescent="0.25">
      <c r="A11" s="41">
        <v>32111</v>
      </c>
      <c r="B11" s="41" t="s">
        <v>37</v>
      </c>
      <c r="C11" s="13">
        <v>4016.23</v>
      </c>
      <c r="D11" s="13">
        <v>2199.88</v>
      </c>
      <c r="E11" s="13">
        <v>54.77</v>
      </c>
    </row>
    <row r="12" spans="1:10" x14ac:dyDescent="0.25">
      <c r="A12" s="41">
        <v>32121</v>
      </c>
      <c r="B12" s="41" t="s">
        <v>38</v>
      </c>
      <c r="C12" s="13">
        <v>17000</v>
      </c>
      <c r="D12" s="13">
        <v>9370.17</v>
      </c>
      <c r="E12" s="13">
        <v>55.12</v>
      </c>
    </row>
    <row r="13" spans="1:10" x14ac:dyDescent="0.25">
      <c r="A13" s="41">
        <v>32131</v>
      </c>
      <c r="B13" s="41" t="s">
        <v>39</v>
      </c>
      <c r="C13" s="13">
        <v>199.08</v>
      </c>
      <c r="D13" s="13">
        <v>69.849999999999994</v>
      </c>
      <c r="E13" s="13">
        <v>35.090000000000003</v>
      </c>
    </row>
    <row r="14" spans="1:10" x14ac:dyDescent="0.25">
      <c r="A14" s="41">
        <v>32141</v>
      </c>
      <c r="B14" s="41" t="s">
        <v>76</v>
      </c>
      <c r="C14" s="13">
        <v>66.36</v>
      </c>
      <c r="D14" s="13">
        <v>0</v>
      </c>
      <c r="E14" s="13">
        <v>0</v>
      </c>
    </row>
    <row r="15" spans="1:10" x14ac:dyDescent="0.25">
      <c r="A15" s="41">
        <v>32211</v>
      </c>
      <c r="B15" s="41" t="s">
        <v>41</v>
      </c>
      <c r="C15" s="13">
        <v>7832.21</v>
      </c>
      <c r="D15" s="13">
        <v>3433.54</v>
      </c>
      <c r="E15" s="13">
        <v>43.84</v>
      </c>
    </row>
    <row r="16" spans="1:10" x14ac:dyDescent="0.25">
      <c r="A16" s="41">
        <v>32221</v>
      </c>
      <c r="B16" s="41" t="s">
        <v>42</v>
      </c>
      <c r="C16" s="13">
        <v>3318.07</v>
      </c>
      <c r="D16" s="13">
        <v>1290.75</v>
      </c>
      <c r="E16" s="13">
        <v>38.9</v>
      </c>
    </row>
    <row r="17" spans="1:5" x14ac:dyDescent="0.25">
      <c r="A17" s="41">
        <v>32231</v>
      </c>
      <c r="B17" s="41" t="s">
        <v>101</v>
      </c>
      <c r="C17" s="13">
        <v>7167.03</v>
      </c>
      <c r="D17" s="13">
        <v>2514.6999999999998</v>
      </c>
      <c r="E17" s="13">
        <v>35.090000000000003</v>
      </c>
    </row>
    <row r="18" spans="1:5" x14ac:dyDescent="0.25">
      <c r="A18" s="41">
        <v>32233</v>
      </c>
      <c r="B18" s="41" t="s">
        <v>102</v>
      </c>
      <c r="C18" s="13">
        <v>172.54</v>
      </c>
      <c r="D18" s="13">
        <v>0</v>
      </c>
      <c r="E18" s="13">
        <v>0</v>
      </c>
    </row>
    <row r="19" spans="1:5" x14ac:dyDescent="0.25">
      <c r="A19" s="41">
        <v>32234</v>
      </c>
      <c r="B19" s="41" t="s">
        <v>103</v>
      </c>
      <c r="C19" s="13">
        <v>12560.43</v>
      </c>
      <c r="D19" s="13">
        <v>4641.16</v>
      </c>
      <c r="E19" s="13">
        <v>36.950000000000003</v>
      </c>
    </row>
    <row r="20" spans="1:5" x14ac:dyDescent="0.25">
      <c r="A20" s="41">
        <v>32241</v>
      </c>
      <c r="B20" s="41" t="s">
        <v>104</v>
      </c>
      <c r="C20" s="13">
        <v>2654.46</v>
      </c>
      <c r="D20" s="13">
        <v>1389.75</v>
      </c>
      <c r="E20" s="13">
        <v>52.36</v>
      </c>
    </row>
    <row r="21" spans="1:5" x14ac:dyDescent="0.25">
      <c r="A21" s="41">
        <v>32251</v>
      </c>
      <c r="B21" s="41" t="s">
        <v>44</v>
      </c>
      <c r="C21" s="13">
        <v>663.61</v>
      </c>
      <c r="D21" s="13">
        <v>211.1</v>
      </c>
      <c r="E21" s="13">
        <v>31.81</v>
      </c>
    </row>
    <row r="22" spans="1:5" x14ac:dyDescent="0.25">
      <c r="A22" s="41">
        <v>32271</v>
      </c>
      <c r="B22" s="41" t="s">
        <v>105</v>
      </c>
      <c r="C22" s="13">
        <v>464.53</v>
      </c>
      <c r="D22" s="13">
        <v>105.14</v>
      </c>
      <c r="E22" s="13">
        <v>22.63</v>
      </c>
    </row>
    <row r="23" spans="1:5" x14ac:dyDescent="0.25">
      <c r="A23" s="41">
        <v>32311</v>
      </c>
      <c r="B23" s="41" t="s">
        <v>46</v>
      </c>
      <c r="C23" s="13">
        <v>1400</v>
      </c>
      <c r="D23" s="13">
        <v>617.16</v>
      </c>
      <c r="E23" s="13">
        <v>44.08</v>
      </c>
    </row>
    <row r="24" spans="1:5" x14ac:dyDescent="0.25">
      <c r="A24" s="41">
        <v>32321</v>
      </c>
      <c r="B24" s="41" t="s">
        <v>106</v>
      </c>
      <c r="C24" s="13">
        <v>4054.15</v>
      </c>
      <c r="D24" s="13">
        <v>2164.16</v>
      </c>
      <c r="E24" s="13">
        <v>53.38</v>
      </c>
    </row>
    <row r="25" spans="1:5" x14ac:dyDescent="0.25">
      <c r="A25" s="41">
        <v>32341</v>
      </c>
      <c r="B25" s="41" t="s">
        <v>48</v>
      </c>
      <c r="C25" s="13">
        <v>4000</v>
      </c>
      <c r="D25" s="13">
        <v>2230.4</v>
      </c>
      <c r="E25" s="13">
        <v>55.76</v>
      </c>
    </row>
    <row r="26" spans="1:5" x14ac:dyDescent="0.25">
      <c r="A26" s="41">
        <v>32359</v>
      </c>
      <c r="B26" s="41" t="s">
        <v>107</v>
      </c>
      <c r="C26" s="13">
        <v>6835.22</v>
      </c>
      <c r="D26" s="13">
        <v>3081.17</v>
      </c>
      <c r="E26" s="13">
        <v>45.08</v>
      </c>
    </row>
    <row r="27" spans="1:5" x14ac:dyDescent="0.25">
      <c r="A27" s="41">
        <v>32361</v>
      </c>
      <c r="B27" s="41" t="s">
        <v>50</v>
      </c>
      <c r="C27" s="13">
        <v>2548.3200000000002</v>
      </c>
      <c r="D27" s="13">
        <v>0</v>
      </c>
      <c r="E27" s="13">
        <v>0</v>
      </c>
    </row>
    <row r="28" spans="1:5" x14ac:dyDescent="0.25">
      <c r="A28" s="41">
        <v>32379</v>
      </c>
      <c r="B28" s="41" t="s">
        <v>51</v>
      </c>
      <c r="C28" s="13">
        <v>862.69</v>
      </c>
      <c r="D28" s="13">
        <v>174.2</v>
      </c>
      <c r="E28" s="13">
        <v>20.190000000000001</v>
      </c>
    </row>
    <row r="29" spans="1:5" x14ac:dyDescent="0.25">
      <c r="A29" s="41">
        <v>32381</v>
      </c>
      <c r="B29" s="41" t="s">
        <v>52</v>
      </c>
      <c r="C29" s="13">
        <v>3625</v>
      </c>
      <c r="D29" s="13">
        <v>1713.62</v>
      </c>
      <c r="E29" s="13">
        <v>47.27</v>
      </c>
    </row>
    <row r="30" spans="1:5" x14ac:dyDescent="0.25">
      <c r="A30" s="41">
        <v>32399</v>
      </c>
      <c r="B30" s="41" t="s">
        <v>53</v>
      </c>
      <c r="C30" s="13">
        <v>1592.67</v>
      </c>
      <c r="D30" s="13">
        <v>748.2</v>
      </c>
      <c r="E30" s="13">
        <v>46.98</v>
      </c>
    </row>
    <row r="31" spans="1:5" x14ac:dyDescent="0.25">
      <c r="A31" s="41">
        <v>32921</v>
      </c>
      <c r="B31" s="41" t="s">
        <v>58</v>
      </c>
      <c r="C31" s="13">
        <v>298.47000000000003</v>
      </c>
      <c r="D31" s="13">
        <v>0</v>
      </c>
      <c r="E31" s="13">
        <v>0</v>
      </c>
    </row>
    <row r="32" spans="1:5" x14ac:dyDescent="0.25">
      <c r="A32" s="41">
        <v>32931</v>
      </c>
      <c r="B32" s="41" t="s">
        <v>59</v>
      </c>
      <c r="C32" s="13">
        <v>265.45</v>
      </c>
      <c r="D32" s="13">
        <v>67.19</v>
      </c>
      <c r="E32" s="13">
        <v>25.31</v>
      </c>
    </row>
    <row r="33" spans="1:5" x14ac:dyDescent="0.25">
      <c r="A33" s="41">
        <v>32941</v>
      </c>
      <c r="B33" s="41" t="s">
        <v>60</v>
      </c>
      <c r="C33" s="13">
        <v>112.81</v>
      </c>
      <c r="D33" s="13">
        <v>0</v>
      </c>
      <c r="E33" s="13">
        <v>0</v>
      </c>
    </row>
    <row r="34" spans="1:5" x14ac:dyDescent="0.25">
      <c r="A34" s="41">
        <v>32999</v>
      </c>
      <c r="B34" s="41" t="s">
        <v>56</v>
      </c>
      <c r="C34" s="13">
        <v>132.72</v>
      </c>
      <c r="D34" s="13">
        <v>0</v>
      </c>
      <c r="E34" s="13">
        <v>0</v>
      </c>
    </row>
    <row r="35" spans="1:5" x14ac:dyDescent="0.25">
      <c r="A35" s="121" t="s">
        <v>108</v>
      </c>
      <c r="B35" s="121"/>
      <c r="C35" s="49">
        <f>SUM(C36)</f>
        <v>862094</v>
      </c>
      <c r="D35" s="49">
        <f>SUM(D36)</f>
        <v>440928.72000000003</v>
      </c>
      <c r="E35" s="50">
        <v>51.15</v>
      </c>
    </row>
    <row r="36" spans="1:5" x14ac:dyDescent="0.25">
      <c r="A36" s="118" t="s">
        <v>109</v>
      </c>
      <c r="B36" s="118"/>
      <c r="C36" s="48">
        <f>SUM(C37:C40)</f>
        <v>862094</v>
      </c>
      <c r="D36" s="48">
        <f>SUM(D37:D40)</f>
        <v>440928.72000000003</v>
      </c>
      <c r="E36" s="48">
        <v>51.15</v>
      </c>
    </row>
    <row r="37" spans="1:5" x14ac:dyDescent="0.25">
      <c r="A37" s="41">
        <v>31111</v>
      </c>
      <c r="B37" s="41" t="s">
        <v>31</v>
      </c>
      <c r="C37" s="13">
        <v>729975</v>
      </c>
      <c r="D37" s="13">
        <v>364568.59</v>
      </c>
      <c r="E37" s="13">
        <v>49.94</v>
      </c>
    </row>
    <row r="38" spans="1:5" x14ac:dyDescent="0.25">
      <c r="A38" s="41">
        <v>3121</v>
      </c>
      <c r="B38" s="41" t="s">
        <v>32</v>
      </c>
      <c r="C38" s="13">
        <v>17253</v>
      </c>
      <c r="D38" s="13">
        <v>15222.96</v>
      </c>
      <c r="E38" s="13">
        <v>88.23</v>
      </c>
    </row>
    <row r="39" spans="1:5" x14ac:dyDescent="0.25">
      <c r="A39" s="41">
        <v>31321</v>
      </c>
      <c r="B39" s="41" t="s">
        <v>110</v>
      </c>
      <c r="C39" s="13">
        <v>113186</v>
      </c>
      <c r="D39" s="13">
        <v>60312.74</v>
      </c>
      <c r="E39" s="13">
        <v>53.29</v>
      </c>
    </row>
    <row r="40" spans="1:5" x14ac:dyDescent="0.25">
      <c r="A40" s="41">
        <v>32955</v>
      </c>
      <c r="B40" s="41" t="s">
        <v>111</v>
      </c>
      <c r="C40" s="13">
        <v>1680</v>
      </c>
      <c r="D40" s="13">
        <v>824.43</v>
      </c>
      <c r="E40" s="13">
        <v>49.07</v>
      </c>
    </row>
    <row r="41" spans="1:5" ht="24" customHeight="1" x14ac:dyDescent="0.25">
      <c r="A41" s="52" t="s">
        <v>125</v>
      </c>
      <c r="B41" s="52"/>
      <c r="C41" s="53">
        <f>SUM(C42,C46,C79,C83,C90,C93)</f>
        <v>18663.509999999995</v>
      </c>
      <c r="D41" s="53">
        <f>SUM(D42,D46,D79,D83,D90,D93)</f>
        <v>7953.85</v>
      </c>
      <c r="E41" s="53">
        <v>42.62</v>
      </c>
    </row>
    <row r="42" spans="1:5" x14ac:dyDescent="0.25">
      <c r="A42" s="121" t="s">
        <v>112</v>
      </c>
      <c r="B42" s="121"/>
      <c r="C42" s="49">
        <f>SUM(C43)</f>
        <v>0</v>
      </c>
      <c r="D42" s="49">
        <f>SUM(D43)</f>
        <v>429.87</v>
      </c>
      <c r="E42" s="49"/>
    </row>
    <row r="43" spans="1:5" x14ac:dyDescent="0.25">
      <c r="A43" s="118" t="s">
        <v>113</v>
      </c>
      <c r="B43" s="118"/>
      <c r="C43" s="48">
        <f>SUM(C44:C45)</f>
        <v>0</v>
      </c>
      <c r="D43" s="48">
        <f>SUM(D44:D45)</f>
        <v>429.87</v>
      </c>
      <c r="E43" s="48"/>
    </row>
    <row r="44" spans="1:5" x14ac:dyDescent="0.25">
      <c r="A44" s="41">
        <v>32399</v>
      </c>
      <c r="B44" s="41" t="s">
        <v>53</v>
      </c>
      <c r="C44" s="13">
        <v>0</v>
      </c>
      <c r="D44" s="13">
        <v>92.61</v>
      </c>
      <c r="E44" s="13"/>
    </row>
    <row r="45" spans="1:5" x14ac:dyDescent="0.25">
      <c r="A45" s="41">
        <v>32999</v>
      </c>
      <c r="B45" s="41" t="s">
        <v>114</v>
      </c>
      <c r="C45" s="13">
        <v>0</v>
      </c>
      <c r="D45" s="13">
        <v>337.26</v>
      </c>
      <c r="E45" s="13"/>
    </row>
    <row r="46" spans="1:5" x14ac:dyDescent="0.25">
      <c r="A46" s="120" t="s">
        <v>115</v>
      </c>
      <c r="B46" s="120"/>
      <c r="C46" s="49">
        <f>SUM(C47,C54,C63,C65,C67)</f>
        <v>16552.949999999997</v>
      </c>
      <c r="D46" s="49">
        <f>SUM(D47,D54,D63,D65,D67)</f>
        <v>5007.3</v>
      </c>
      <c r="E46" s="49">
        <v>30.25</v>
      </c>
    </row>
    <row r="47" spans="1:5" x14ac:dyDescent="0.25">
      <c r="A47" s="118" t="s">
        <v>109</v>
      </c>
      <c r="B47" s="118"/>
      <c r="C47" s="48">
        <f>SUM(C48:C53)</f>
        <v>786</v>
      </c>
      <c r="D47" s="48">
        <f>SUM(D48:D53)</f>
        <v>0</v>
      </c>
      <c r="E47" s="48">
        <v>0</v>
      </c>
    </row>
    <row r="48" spans="1:5" x14ac:dyDescent="0.25">
      <c r="A48" s="41">
        <v>31219</v>
      </c>
      <c r="B48" s="41" t="s">
        <v>32</v>
      </c>
      <c r="C48" s="13">
        <v>172</v>
      </c>
      <c r="D48" s="13">
        <v>0</v>
      </c>
      <c r="E48" s="13">
        <v>0</v>
      </c>
    </row>
    <row r="49" spans="1:5" x14ac:dyDescent="0.25">
      <c r="A49" s="41">
        <v>32111</v>
      </c>
      <c r="B49" s="41" t="s">
        <v>37</v>
      </c>
      <c r="C49" s="13">
        <v>100</v>
      </c>
      <c r="D49" s="13">
        <v>0</v>
      </c>
      <c r="E49" s="13">
        <v>0</v>
      </c>
    </row>
    <row r="50" spans="1:5" x14ac:dyDescent="0.25">
      <c r="A50" s="41">
        <v>32251</v>
      </c>
      <c r="B50" s="41" t="s">
        <v>44</v>
      </c>
      <c r="C50" s="13">
        <v>100</v>
      </c>
      <c r="D50" s="13">
        <v>0</v>
      </c>
      <c r="E50" s="13">
        <v>0</v>
      </c>
    </row>
    <row r="51" spans="1:5" x14ac:dyDescent="0.25">
      <c r="A51" s="41">
        <v>32379</v>
      </c>
      <c r="B51" s="41" t="s">
        <v>51</v>
      </c>
      <c r="C51" s="13">
        <v>150</v>
      </c>
      <c r="D51" s="13">
        <v>0</v>
      </c>
      <c r="E51" s="13">
        <v>0</v>
      </c>
    </row>
    <row r="52" spans="1:5" x14ac:dyDescent="0.25">
      <c r="A52" s="41">
        <v>32999</v>
      </c>
      <c r="B52" s="41" t="s">
        <v>56</v>
      </c>
      <c r="C52" s="13">
        <v>132</v>
      </c>
      <c r="D52" s="13">
        <v>0</v>
      </c>
      <c r="E52" s="13">
        <v>0</v>
      </c>
    </row>
    <row r="53" spans="1:5" x14ac:dyDescent="0.25">
      <c r="A53" s="41">
        <v>42411</v>
      </c>
      <c r="B53" s="41" t="s">
        <v>74</v>
      </c>
      <c r="C53" s="13">
        <v>132</v>
      </c>
      <c r="D53" s="13">
        <v>0</v>
      </c>
      <c r="E53" s="13">
        <v>0</v>
      </c>
    </row>
    <row r="54" spans="1:5" x14ac:dyDescent="0.25">
      <c r="A54" s="118" t="s">
        <v>116</v>
      </c>
      <c r="B54" s="118"/>
      <c r="C54" s="48">
        <f>SUM(C55:C62)</f>
        <v>3778</v>
      </c>
      <c r="D54" s="48">
        <f>SUM(D55:D62)</f>
        <v>1318.43</v>
      </c>
      <c r="E54" s="48">
        <v>34.9</v>
      </c>
    </row>
    <row r="55" spans="1:5" x14ac:dyDescent="0.25">
      <c r="A55" s="41">
        <v>32111</v>
      </c>
      <c r="B55" s="41" t="s">
        <v>37</v>
      </c>
      <c r="C55" s="13">
        <v>1149</v>
      </c>
      <c r="D55" s="13">
        <v>0</v>
      </c>
      <c r="E55" s="13">
        <v>0</v>
      </c>
    </row>
    <row r="56" spans="1:5" x14ac:dyDescent="0.25">
      <c r="A56" s="41">
        <v>32221</v>
      </c>
      <c r="B56" s="41" t="s">
        <v>42</v>
      </c>
      <c r="C56" s="13">
        <v>663</v>
      </c>
      <c r="D56" s="13">
        <v>479.3</v>
      </c>
      <c r="E56" s="13">
        <v>72.290000000000006</v>
      </c>
    </row>
    <row r="57" spans="1:5" x14ac:dyDescent="0.25">
      <c r="A57" s="41">
        <v>32322</v>
      </c>
      <c r="B57" s="41" t="s">
        <v>47</v>
      </c>
      <c r="C57" s="13">
        <v>300</v>
      </c>
      <c r="D57" s="13">
        <v>0</v>
      </c>
      <c r="E57" s="13">
        <v>0</v>
      </c>
    </row>
    <row r="58" spans="1:5" x14ac:dyDescent="0.25">
      <c r="A58" s="41">
        <v>32999</v>
      </c>
      <c r="B58" s="41" t="s">
        <v>56</v>
      </c>
      <c r="C58" s="13">
        <v>650</v>
      </c>
      <c r="D58" s="13">
        <v>645.63</v>
      </c>
      <c r="E58" s="13">
        <v>99.33</v>
      </c>
    </row>
    <row r="59" spans="1:5" x14ac:dyDescent="0.25">
      <c r="A59" s="41">
        <v>32931</v>
      </c>
      <c r="B59" s="41" t="s">
        <v>59</v>
      </c>
      <c r="C59" s="13">
        <v>100</v>
      </c>
      <c r="D59" s="13">
        <v>0</v>
      </c>
      <c r="E59" s="13">
        <v>0</v>
      </c>
    </row>
    <row r="60" spans="1:5" x14ac:dyDescent="0.25">
      <c r="A60" s="41">
        <v>42211</v>
      </c>
      <c r="B60" s="41" t="s">
        <v>117</v>
      </c>
      <c r="C60" s="13">
        <v>200</v>
      </c>
      <c r="D60" s="13">
        <v>0</v>
      </c>
      <c r="E60" s="13">
        <v>0</v>
      </c>
    </row>
    <row r="61" spans="1:5" x14ac:dyDescent="0.25">
      <c r="A61" s="41">
        <v>42219</v>
      </c>
      <c r="B61" s="41" t="s">
        <v>65</v>
      </c>
      <c r="C61" s="13">
        <v>650</v>
      </c>
      <c r="D61" s="13">
        <v>193.5</v>
      </c>
      <c r="E61" s="13">
        <v>29.77</v>
      </c>
    </row>
    <row r="62" spans="1:5" x14ac:dyDescent="0.25">
      <c r="A62" s="41">
        <v>42411</v>
      </c>
      <c r="B62" s="41" t="s">
        <v>74</v>
      </c>
      <c r="C62" s="13">
        <v>66</v>
      </c>
      <c r="D62" s="13">
        <v>0</v>
      </c>
      <c r="E62" s="13">
        <v>0</v>
      </c>
    </row>
    <row r="63" spans="1:5" x14ac:dyDescent="0.25">
      <c r="A63" s="118" t="s">
        <v>118</v>
      </c>
      <c r="B63" s="118"/>
      <c r="C63" s="48">
        <f>SUM(C64)</f>
        <v>66</v>
      </c>
      <c r="D63" s="48">
        <f>SUM(D64)</f>
        <v>0</v>
      </c>
      <c r="E63" s="48">
        <v>0</v>
      </c>
    </row>
    <row r="64" spans="1:5" x14ac:dyDescent="0.25">
      <c r="A64" s="41">
        <v>32999</v>
      </c>
      <c r="B64" s="41" t="s">
        <v>56</v>
      </c>
      <c r="C64" s="13">
        <v>66</v>
      </c>
      <c r="D64" s="13">
        <v>0</v>
      </c>
      <c r="E64" s="13">
        <v>0</v>
      </c>
    </row>
    <row r="65" spans="1:5" x14ac:dyDescent="0.25">
      <c r="A65" s="118" t="s">
        <v>119</v>
      </c>
      <c r="B65" s="118"/>
      <c r="C65" s="48">
        <f>SUM(C66)</f>
        <v>132</v>
      </c>
      <c r="D65" s="48">
        <f>SUM(D66)</f>
        <v>0</v>
      </c>
      <c r="E65" s="48">
        <v>0</v>
      </c>
    </row>
    <row r="66" spans="1:5" x14ac:dyDescent="0.25">
      <c r="A66" s="41">
        <v>32999</v>
      </c>
      <c r="B66" s="41" t="s">
        <v>56</v>
      </c>
      <c r="C66" s="13">
        <v>132</v>
      </c>
      <c r="D66" s="13">
        <v>0</v>
      </c>
      <c r="E66" s="13">
        <v>0</v>
      </c>
    </row>
    <row r="67" spans="1:5" x14ac:dyDescent="0.25">
      <c r="A67" s="118" t="s">
        <v>120</v>
      </c>
      <c r="B67" s="118"/>
      <c r="C67" s="48">
        <f>SUM(C68:C78)</f>
        <v>11790.949999999999</v>
      </c>
      <c r="D67" s="48">
        <f>SUM(D68:D78)</f>
        <v>3688.87</v>
      </c>
      <c r="E67" s="48">
        <v>31.28</v>
      </c>
    </row>
    <row r="68" spans="1:5" x14ac:dyDescent="0.25">
      <c r="A68" s="41">
        <v>32111</v>
      </c>
      <c r="B68" s="41" t="s">
        <v>37</v>
      </c>
      <c r="C68" s="13">
        <v>1053.8800000000001</v>
      </c>
      <c r="D68" s="13">
        <v>0</v>
      </c>
      <c r="E68" s="13">
        <v>0</v>
      </c>
    </row>
    <row r="69" spans="1:5" x14ac:dyDescent="0.25">
      <c r="A69" s="41">
        <v>32359</v>
      </c>
      <c r="B69" s="41" t="s">
        <v>49</v>
      </c>
      <c r="C69" s="13">
        <v>1500</v>
      </c>
      <c r="D69" s="13">
        <v>1150</v>
      </c>
      <c r="E69" s="13">
        <v>76.67</v>
      </c>
    </row>
    <row r="70" spans="1:5" x14ac:dyDescent="0.25">
      <c r="A70" s="41">
        <v>32379</v>
      </c>
      <c r="B70" s="41" t="s">
        <v>51</v>
      </c>
      <c r="C70" s="13">
        <v>305.02999999999997</v>
      </c>
      <c r="D70" s="13">
        <v>0</v>
      </c>
      <c r="E70" s="13">
        <v>0</v>
      </c>
    </row>
    <row r="71" spans="1:5" x14ac:dyDescent="0.25">
      <c r="A71" s="41">
        <v>32399</v>
      </c>
      <c r="B71" s="41" t="s">
        <v>53</v>
      </c>
      <c r="C71" s="13">
        <v>464.53</v>
      </c>
      <c r="D71" s="13">
        <v>0</v>
      </c>
      <c r="E71" s="13">
        <v>0</v>
      </c>
    </row>
    <row r="72" spans="1:5" x14ac:dyDescent="0.25">
      <c r="A72" s="41">
        <v>32412</v>
      </c>
      <c r="B72" s="41" t="s">
        <v>121</v>
      </c>
      <c r="C72" s="13">
        <v>266</v>
      </c>
      <c r="D72" s="13">
        <v>0</v>
      </c>
      <c r="E72" s="13">
        <v>0</v>
      </c>
    </row>
    <row r="73" spans="1:5" x14ac:dyDescent="0.25">
      <c r="A73" s="41">
        <v>32931</v>
      </c>
      <c r="B73" s="41" t="s">
        <v>59</v>
      </c>
      <c r="C73" s="13">
        <v>400</v>
      </c>
      <c r="D73" s="13">
        <v>350</v>
      </c>
      <c r="E73" s="13">
        <v>87.5</v>
      </c>
    </row>
    <row r="74" spans="1:5" x14ac:dyDescent="0.25">
      <c r="A74" s="41">
        <v>32999</v>
      </c>
      <c r="B74" s="41" t="s">
        <v>56</v>
      </c>
      <c r="C74" s="13">
        <v>2025.95</v>
      </c>
      <c r="D74" s="13">
        <v>464.07</v>
      </c>
      <c r="E74" s="13">
        <v>22.91</v>
      </c>
    </row>
    <row r="75" spans="1:5" x14ac:dyDescent="0.25">
      <c r="A75" s="41">
        <v>42211</v>
      </c>
      <c r="B75" s="41" t="s">
        <v>117</v>
      </c>
      <c r="C75" s="13">
        <v>1500</v>
      </c>
      <c r="D75" s="13">
        <v>0</v>
      </c>
      <c r="E75" s="13">
        <v>0</v>
      </c>
    </row>
    <row r="76" spans="1:5" x14ac:dyDescent="0.25">
      <c r="A76" s="41">
        <v>42219</v>
      </c>
      <c r="B76" s="41" t="s">
        <v>65</v>
      </c>
      <c r="C76" s="13">
        <v>2000</v>
      </c>
      <c r="D76" s="13">
        <v>0</v>
      </c>
      <c r="E76" s="13">
        <v>0</v>
      </c>
    </row>
    <row r="77" spans="1:5" x14ac:dyDescent="0.25">
      <c r="A77" s="41">
        <v>42271</v>
      </c>
      <c r="B77" s="41" t="s">
        <v>122</v>
      </c>
      <c r="C77" s="13">
        <v>1526.31</v>
      </c>
      <c r="D77" s="13">
        <v>975.55</v>
      </c>
      <c r="E77" s="13">
        <v>63.92</v>
      </c>
    </row>
    <row r="78" spans="1:5" x14ac:dyDescent="0.25">
      <c r="A78" s="41">
        <v>42411</v>
      </c>
      <c r="B78" s="41" t="s">
        <v>74</v>
      </c>
      <c r="C78" s="13">
        <v>749.25</v>
      </c>
      <c r="D78" s="13">
        <v>749.25</v>
      </c>
      <c r="E78" s="13">
        <v>100</v>
      </c>
    </row>
    <row r="79" spans="1:5" x14ac:dyDescent="0.25">
      <c r="A79" s="120" t="s">
        <v>123</v>
      </c>
      <c r="B79" s="120"/>
      <c r="C79" s="49">
        <f>SUM(C80)</f>
        <v>0</v>
      </c>
      <c r="D79" s="49">
        <f>SUM(D80)</f>
        <v>1060.8400000000001</v>
      </c>
      <c r="E79" s="50"/>
    </row>
    <row r="80" spans="1:5" x14ac:dyDescent="0.25">
      <c r="A80" s="118" t="s">
        <v>113</v>
      </c>
      <c r="B80" s="118"/>
      <c r="C80" s="48">
        <f>SUM(C81:C82)</f>
        <v>0</v>
      </c>
      <c r="D80" s="48">
        <f>SUM(D81:D82)</f>
        <v>1060.8400000000001</v>
      </c>
      <c r="E80" s="48"/>
    </row>
    <row r="81" spans="1:5" x14ac:dyDescent="0.25">
      <c r="A81" s="41">
        <v>32912</v>
      </c>
      <c r="B81" s="41" t="s">
        <v>124</v>
      </c>
      <c r="C81" s="13">
        <v>0</v>
      </c>
      <c r="D81" s="13">
        <v>544.1</v>
      </c>
      <c r="E81" s="13"/>
    </row>
    <row r="82" spans="1:5" x14ac:dyDescent="0.25">
      <c r="A82" s="41">
        <v>32999</v>
      </c>
      <c r="B82" s="41" t="s">
        <v>56</v>
      </c>
      <c r="C82" s="13">
        <v>0</v>
      </c>
      <c r="D82" s="13">
        <v>516.74</v>
      </c>
      <c r="E82" s="13"/>
    </row>
    <row r="83" spans="1:5" x14ac:dyDescent="0.25">
      <c r="A83" s="120" t="s">
        <v>126</v>
      </c>
      <c r="B83" s="120"/>
      <c r="C83" s="49">
        <f>SUM(C84,C86,C88)</f>
        <v>1419.26</v>
      </c>
      <c r="D83" s="49">
        <f>SUM(D84,D86,D88)</f>
        <v>768.76</v>
      </c>
      <c r="E83" s="50">
        <v>54.17</v>
      </c>
    </row>
    <row r="84" spans="1:5" x14ac:dyDescent="0.25">
      <c r="A84" s="118" t="s">
        <v>127</v>
      </c>
      <c r="B84" s="118"/>
      <c r="C84" s="48">
        <f>SUM(C85)</f>
        <v>1260</v>
      </c>
      <c r="D84" s="48">
        <f>SUM(D85)</f>
        <v>0</v>
      </c>
      <c r="E84" s="48">
        <v>0</v>
      </c>
    </row>
    <row r="85" spans="1:5" x14ac:dyDescent="0.25">
      <c r="A85" s="41">
        <v>32224</v>
      </c>
      <c r="B85" s="41" t="s">
        <v>128</v>
      </c>
      <c r="C85" s="13">
        <v>1260</v>
      </c>
      <c r="D85" s="13">
        <v>0</v>
      </c>
      <c r="E85" s="13">
        <v>0</v>
      </c>
    </row>
    <row r="86" spans="1:5" x14ac:dyDescent="0.25">
      <c r="A86" s="123" t="s">
        <v>109</v>
      </c>
      <c r="B86" s="124"/>
      <c r="C86" s="48">
        <f>SUM(C87)</f>
        <v>159.26</v>
      </c>
      <c r="D86" s="48">
        <f>SUM(D87)</f>
        <v>36.6</v>
      </c>
      <c r="E86" s="48">
        <v>22.98</v>
      </c>
    </row>
    <row r="87" spans="1:5" x14ac:dyDescent="0.25">
      <c r="A87" s="41">
        <v>32224</v>
      </c>
      <c r="B87" s="41" t="s">
        <v>128</v>
      </c>
      <c r="C87" s="13">
        <v>159.26</v>
      </c>
      <c r="D87" s="13">
        <v>36.6</v>
      </c>
      <c r="E87" s="13">
        <v>22.98</v>
      </c>
    </row>
    <row r="88" spans="1:5" x14ac:dyDescent="0.25">
      <c r="A88" s="123" t="s">
        <v>129</v>
      </c>
      <c r="B88" s="124"/>
      <c r="C88" s="48">
        <f>SUM(C89)</f>
        <v>0</v>
      </c>
      <c r="D88" s="48">
        <f>SUM(D89)</f>
        <v>732.16</v>
      </c>
      <c r="E88" s="48"/>
    </row>
    <row r="89" spans="1:5" x14ac:dyDescent="0.25">
      <c r="A89" s="41">
        <v>32224</v>
      </c>
      <c r="B89" s="41" t="s">
        <v>128</v>
      </c>
      <c r="C89" s="13">
        <v>0</v>
      </c>
      <c r="D89" s="13">
        <v>732.16</v>
      </c>
      <c r="E89" s="13"/>
    </row>
    <row r="90" spans="1:5" x14ac:dyDescent="0.25">
      <c r="A90" s="125"/>
      <c r="B90" s="125"/>
      <c r="C90" s="91"/>
      <c r="D90" s="91"/>
      <c r="E90" s="91"/>
    </row>
    <row r="91" spans="1:5" x14ac:dyDescent="0.25">
      <c r="A91" s="125"/>
      <c r="B91" s="125"/>
      <c r="C91" s="91"/>
      <c r="D91" s="91"/>
      <c r="E91" s="91"/>
    </row>
    <row r="92" spans="1:5" x14ac:dyDescent="0.25">
      <c r="A92" s="126"/>
      <c r="B92" s="126"/>
      <c r="C92" s="13"/>
      <c r="D92" s="13"/>
      <c r="E92" s="13"/>
    </row>
    <row r="93" spans="1:5" x14ac:dyDescent="0.25">
      <c r="A93" s="120" t="s">
        <v>130</v>
      </c>
      <c r="B93" s="120"/>
      <c r="C93" s="49">
        <f>SUM(C94)</f>
        <v>691.3</v>
      </c>
      <c r="D93" s="49">
        <f>SUM(D94)</f>
        <v>687.08</v>
      </c>
      <c r="E93" s="49">
        <v>99.39</v>
      </c>
    </row>
    <row r="94" spans="1:5" x14ac:dyDescent="0.25">
      <c r="A94" s="118" t="s">
        <v>109</v>
      </c>
      <c r="B94" s="118"/>
      <c r="C94" s="48">
        <f>SUM(C95)</f>
        <v>691.3</v>
      </c>
      <c r="D94" s="48">
        <f>SUM(D95)</f>
        <v>687.08</v>
      </c>
      <c r="E94" s="48">
        <v>99.39</v>
      </c>
    </row>
    <row r="95" spans="1:5" x14ac:dyDescent="0.25">
      <c r="A95" s="41">
        <v>38129</v>
      </c>
      <c r="B95" s="41" t="s">
        <v>131</v>
      </c>
      <c r="C95" s="13">
        <v>691.3</v>
      </c>
      <c r="D95" s="13">
        <v>687.08</v>
      </c>
      <c r="E95" s="13">
        <v>99.39</v>
      </c>
    </row>
    <row r="96" spans="1:5" ht="30" customHeight="1" x14ac:dyDescent="0.25">
      <c r="A96" s="119" t="s">
        <v>132</v>
      </c>
      <c r="B96" s="119"/>
      <c r="C96" s="53">
        <f>SUM(C97)</f>
        <v>4422.13</v>
      </c>
      <c r="D96" s="53">
        <f>SUM(D97)</f>
        <v>0</v>
      </c>
      <c r="E96" s="53">
        <v>0</v>
      </c>
    </row>
    <row r="97" spans="1:5" x14ac:dyDescent="0.25">
      <c r="A97" s="120" t="s">
        <v>133</v>
      </c>
      <c r="B97" s="120"/>
      <c r="C97" s="49">
        <f>SUM(C98)</f>
        <v>4422.13</v>
      </c>
      <c r="D97" s="49">
        <f>SUM(D98)</f>
        <v>0</v>
      </c>
      <c r="E97" s="49">
        <v>0</v>
      </c>
    </row>
    <row r="98" spans="1:5" x14ac:dyDescent="0.25">
      <c r="A98" s="118" t="s">
        <v>127</v>
      </c>
      <c r="B98" s="118"/>
      <c r="C98" s="48">
        <f>SUM(C99:C100)</f>
        <v>4422.13</v>
      </c>
      <c r="D98" s="48">
        <f>SUM(D99:D100)</f>
        <v>0</v>
      </c>
      <c r="E98" s="48">
        <v>0</v>
      </c>
    </row>
    <row r="99" spans="1:5" x14ac:dyDescent="0.25">
      <c r="A99" s="41">
        <v>32359</v>
      </c>
      <c r="B99" s="41" t="s">
        <v>134</v>
      </c>
      <c r="C99" s="13">
        <v>2000</v>
      </c>
      <c r="D99" s="13">
        <v>0</v>
      </c>
      <c r="E99" s="13">
        <v>0</v>
      </c>
    </row>
    <row r="100" spans="1:5" x14ac:dyDescent="0.25">
      <c r="A100" s="41">
        <v>42211</v>
      </c>
      <c r="B100" s="41" t="s">
        <v>117</v>
      </c>
      <c r="C100" s="13">
        <v>2422.13</v>
      </c>
      <c r="D100" s="13">
        <v>0</v>
      </c>
      <c r="E100" s="13">
        <v>0</v>
      </c>
    </row>
    <row r="101" spans="1:5" ht="29.25" customHeight="1" x14ac:dyDescent="0.25">
      <c r="A101" s="119" t="s">
        <v>135</v>
      </c>
      <c r="B101" s="119"/>
      <c r="C101" s="53">
        <f>SUM(C102)</f>
        <v>12062.720000000001</v>
      </c>
      <c r="D101" s="53">
        <f>SUM(D102)</f>
        <v>12481.48</v>
      </c>
      <c r="E101" s="53">
        <v>103.47</v>
      </c>
    </row>
    <row r="102" spans="1:5" x14ac:dyDescent="0.25">
      <c r="A102" s="120" t="s">
        <v>136</v>
      </c>
      <c r="B102" s="120"/>
      <c r="C102" s="49">
        <f>SUM(C103,C107,C110,C115)</f>
        <v>12062.720000000001</v>
      </c>
      <c r="D102" s="49">
        <f>SUM(D103,D107,D110,D115)</f>
        <v>12481.48</v>
      </c>
      <c r="E102" s="50">
        <v>103.47</v>
      </c>
    </row>
    <row r="103" spans="1:5" x14ac:dyDescent="0.25">
      <c r="A103" s="118" t="s">
        <v>127</v>
      </c>
      <c r="B103" s="118"/>
      <c r="C103" s="48">
        <f>SUM(C104:C106)</f>
        <v>10710.54</v>
      </c>
      <c r="D103" s="48">
        <f>SUM(D104:D106)</f>
        <v>2112.8000000000002</v>
      </c>
      <c r="E103" s="48">
        <v>19.72</v>
      </c>
    </row>
    <row r="104" spans="1:5" x14ac:dyDescent="0.25">
      <c r="A104" s="41">
        <v>31111</v>
      </c>
      <c r="B104" s="41" t="s">
        <v>137</v>
      </c>
      <c r="C104" s="13">
        <v>8510</v>
      </c>
      <c r="D104" s="13">
        <v>1813.56</v>
      </c>
      <c r="E104" s="13">
        <v>21.31</v>
      </c>
    </row>
    <row r="105" spans="1:5" x14ac:dyDescent="0.25">
      <c r="A105" s="41">
        <v>31219</v>
      </c>
      <c r="B105" s="41" t="s">
        <v>174</v>
      </c>
      <c r="C105" s="13">
        <v>796.34</v>
      </c>
      <c r="D105" s="13">
        <v>0</v>
      </c>
      <c r="E105" s="13">
        <v>0</v>
      </c>
    </row>
    <row r="106" spans="1:5" x14ac:dyDescent="0.25">
      <c r="A106" s="41">
        <v>31321</v>
      </c>
      <c r="B106" s="41" t="s">
        <v>138</v>
      </c>
      <c r="C106" s="13">
        <v>1404.2</v>
      </c>
      <c r="D106" s="13">
        <v>299.24</v>
      </c>
      <c r="E106" s="13">
        <v>21.31</v>
      </c>
    </row>
    <row r="107" spans="1:5" x14ac:dyDescent="0.25">
      <c r="A107" s="118" t="s">
        <v>109</v>
      </c>
      <c r="B107" s="118"/>
      <c r="C107" s="48">
        <f>SUM(C108:C109)</f>
        <v>0</v>
      </c>
      <c r="D107" s="48">
        <f>SUM(D108:D109)</f>
        <v>0</v>
      </c>
      <c r="E107" s="48">
        <v>0</v>
      </c>
    </row>
    <row r="108" spans="1:5" x14ac:dyDescent="0.25">
      <c r="A108" s="41">
        <v>31111</v>
      </c>
      <c r="B108" s="41" t="s">
        <v>137</v>
      </c>
      <c r="C108" s="13">
        <v>0</v>
      </c>
      <c r="D108" s="13">
        <v>0</v>
      </c>
      <c r="E108" s="13">
        <v>0</v>
      </c>
    </row>
    <row r="109" spans="1:5" x14ac:dyDescent="0.25">
      <c r="A109" s="41">
        <v>31321</v>
      </c>
      <c r="B109" s="41" t="s">
        <v>138</v>
      </c>
      <c r="C109" s="13">
        <v>0</v>
      </c>
      <c r="D109" s="13">
        <v>0</v>
      </c>
      <c r="E109" s="13">
        <v>0</v>
      </c>
    </row>
    <row r="110" spans="1:5" x14ac:dyDescent="0.25">
      <c r="A110" s="118" t="s">
        <v>113</v>
      </c>
      <c r="B110" s="118"/>
      <c r="C110" s="48">
        <f>SUM(C111:C114)</f>
        <v>1352.18</v>
      </c>
      <c r="D110" s="48">
        <f>SUM(D111:D114)</f>
        <v>4071.37</v>
      </c>
      <c r="E110" s="48">
        <v>301.08999999999997</v>
      </c>
    </row>
    <row r="111" spans="1:5" x14ac:dyDescent="0.25">
      <c r="A111" s="41">
        <v>31111</v>
      </c>
      <c r="B111" s="41" t="s">
        <v>137</v>
      </c>
      <c r="C111" s="13">
        <v>0</v>
      </c>
      <c r="D111" s="13">
        <v>1574.3</v>
      </c>
      <c r="E111" s="13"/>
    </row>
    <row r="112" spans="1:5" x14ac:dyDescent="0.25">
      <c r="A112" s="41">
        <v>32111</v>
      </c>
      <c r="B112" s="41" t="s">
        <v>37</v>
      </c>
      <c r="C112" s="13">
        <v>26.54</v>
      </c>
      <c r="D112" s="13">
        <v>0</v>
      </c>
      <c r="E112" s="13">
        <v>0</v>
      </c>
    </row>
    <row r="113" spans="1:5" x14ac:dyDescent="0.25">
      <c r="A113" s="41">
        <v>31321</v>
      </c>
      <c r="B113" s="41" t="s">
        <v>138</v>
      </c>
      <c r="C113" s="13">
        <v>0</v>
      </c>
      <c r="D113" s="13">
        <v>1298.81</v>
      </c>
      <c r="E113" s="13"/>
    </row>
    <row r="114" spans="1:5" x14ac:dyDescent="0.25">
      <c r="A114" s="41">
        <v>32121</v>
      </c>
      <c r="B114" s="41" t="s">
        <v>139</v>
      </c>
      <c r="C114" s="13">
        <v>1325.64</v>
      </c>
      <c r="D114" s="13">
        <v>1198.26</v>
      </c>
      <c r="E114" s="13">
        <v>90.39</v>
      </c>
    </row>
    <row r="115" spans="1:5" x14ac:dyDescent="0.25">
      <c r="A115" s="118" t="s">
        <v>129</v>
      </c>
      <c r="B115" s="118"/>
      <c r="C115" s="48">
        <f>SUM(C116)</f>
        <v>0</v>
      </c>
      <c r="D115" s="48">
        <f>SUM(D116)</f>
        <v>6297.31</v>
      </c>
      <c r="E115" s="48"/>
    </row>
    <row r="116" spans="1:5" x14ac:dyDescent="0.25">
      <c r="A116" s="41">
        <v>31111</v>
      </c>
      <c r="B116" s="41" t="s">
        <v>137</v>
      </c>
      <c r="C116" s="13">
        <v>0</v>
      </c>
      <c r="D116" s="13">
        <v>6297.31</v>
      </c>
      <c r="E116" s="13"/>
    </row>
    <row r="117" spans="1:5" ht="27.75" customHeight="1" x14ac:dyDescent="0.25">
      <c r="A117" s="119" t="s">
        <v>140</v>
      </c>
      <c r="B117" s="119"/>
      <c r="C117" s="53">
        <f>SUM(C118)</f>
        <v>14796.93</v>
      </c>
      <c r="D117" s="53">
        <f>SUM(D118)</f>
        <v>200</v>
      </c>
      <c r="E117" s="53">
        <v>1.35</v>
      </c>
    </row>
    <row r="118" spans="1:5" x14ac:dyDescent="0.25">
      <c r="A118" s="120" t="s">
        <v>141</v>
      </c>
      <c r="B118" s="120"/>
      <c r="C118" s="49">
        <f>SUM(C119,C122)</f>
        <v>14796.93</v>
      </c>
      <c r="D118" s="49">
        <f>SUM(D119,D122)</f>
        <v>200</v>
      </c>
      <c r="E118" s="49">
        <v>1.35</v>
      </c>
    </row>
    <row r="119" spans="1:5" x14ac:dyDescent="0.25">
      <c r="A119" s="118" t="s">
        <v>127</v>
      </c>
      <c r="B119" s="118"/>
      <c r="C119" s="48">
        <f>SUM(C120:C121)</f>
        <v>10800</v>
      </c>
      <c r="D119" s="48">
        <f>SUM(D120:D121)</f>
        <v>0</v>
      </c>
      <c r="E119" s="51">
        <v>0</v>
      </c>
    </row>
    <row r="120" spans="1:5" x14ac:dyDescent="0.25">
      <c r="A120" s="41">
        <v>32379</v>
      </c>
      <c r="B120" s="41" t="s">
        <v>142</v>
      </c>
      <c r="C120" s="13">
        <v>8600</v>
      </c>
      <c r="D120" s="13">
        <v>0</v>
      </c>
      <c r="E120" s="13">
        <v>0</v>
      </c>
    </row>
    <row r="121" spans="1:5" x14ac:dyDescent="0.25">
      <c r="A121" s="41">
        <v>31219</v>
      </c>
      <c r="B121" s="41" t="s">
        <v>32</v>
      </c>
      <c r="C121" s="13">
        <v>2200</v>
      </c>
      <c r="D121" s="13">
        <v>0</v>
      </c>
      <c r="E121" s="13">
        <v>0</v>
      </c>
    </row>
    <row r="122" spans="1:5" x14ac:dyDescent="0.25">
      <c r="A122" s="118" t="s">
        <v>143</v>
      </c>
      <c r="B122" s="118"/>
      <c r="C122" s="48">
        <f>SUM(C123:C124)</f>
        <v>3996.93</v>
      </c>
      <c r="D122" s="48">
        <f>SUM(D123:D124)</f>
        <v>200</v>
      </c>
      <c r="E122" s="48">
        <v>5</v>
      </c>
    </row>
    <row r="123" spans="1:5" x14ac:dyDescent="0.25">
      <c r="A123" s="41">
        <v>31219</v>
      </c>
      <c r="B123" s="41" t="s">
        <v>32</v>
      </c>
      <c r="C123" s="13">
        <v>3796.93</v>
      </c>
      <c r="D123" s="13">
        <v>0</v>
      </c>
      <c r="E123" s="13">
        <v>0</v>
      </c>
    </row>
    <row r="124" spans="1:5" x14ac:dyDescent="0.25">
      <c r="A124" s="41">
        <v>32359</v>
      </c>
      <c r="B124" s="41" t="s">
        <v>49</v>
      </c>
      <c r="C124" s="13">
        <v>200</v>
      </c>
      <c r="D124" s="13">
        <v>200</v>
      </c>
      <c r="E124" s="13">
        <v>100</v>
      </c>
    </row>
    <row r="125" spans="1:5" x14ac:dyDescent="0.25">
      <c r="A125" s="41"/>
      <c r="B125" s="41"/>
      <c r="C125" s="13"/>
      <c r="D125" s="13"/>
      <c r="E125" s="13"/>
    </row>
    <row r="126" spans="1:5" ht="15.75" thickBot="1" x14ac:dyDescent="0.3">
      <c r="A126" s="116" t="s">
        <v>144</v>
      </c>
      <c r="B126" s="116"/>
      <c r="C126" s="54">
        <f>SUM(C8,C41,C96,C101,C117)</f>
        <v>993881.34000000008</v>
      </c>
      <c r="D126" s="54">
        <f>SUM(D8,D41,D96,D101,D117,)</f>
        <v>497586.19</v>
      </c>
      <c r="E126" s="54">
        <v>50.06</v>
      </c>
    </row>
    <row r="127" spans="1:5" ht="15.75" thickTop="1" x14ac:dyDescent="0.25">
      <c r="C127" s="9"/>
      <c r="D127" s="9"/>
      <c r="E127" s="9"/>
    </row>
    <row r="128" spans="1:5" x14ac:dyDescent="0.25">
      <c r="C128" s="9"/>
      <c r="D128" s="9"/>
      <c r="E128" s="9"/>
    </row>
  </sheetData>
  <mergeCells count="40">
    <mergeCell ref="A88:B88"/>
    <mergeCell ref="A97:B97"/>
    <mergeCell ref="A98:B98"/>
    <mergeCell ref="A90:B90"/>
    <mergeCell ref="A91:B91"/>
    <mergeCell ref="A93:B93"/>
    <mergeCell ref="A94:B94"/>
    <mergeCell ref="A96:B96"/>
    <mergeCell ref="A92:B92"/>
    <mergeCell ref="A79:B79"/>
    <mergeCell ref="A80:B80"/>
    <mergeCell ref="A83:B83"/>
    <mergeCell ref="A84:B84"/>
    <mergeCell ref="A86:B86"/>
    <mergeCell ref="A47:B47"/>
    <mergeCell ref="A54:B54"/>
    <mergeCell ref="A63:B63"/>
    <mergeCell ref="A65:B65"/>
    <mergeCell ref="A67:B67"/>
    <mergeCell ref="A8:B8"/>
    <mergeCell ref="A36:B36"/>
    <mergeCell ref="A42:B42"/>
    <mergeCell ref="A43:B43"/>
    <mergeCell ref="A46:B46"/>
    <mergeCell ref="A126:B126"/>
    <mergeCell ref="A5:E5"/>
    <mergeCell ref="A3:E3"/>
    <mergeCell ref="A115:B115"/>
    <mergeCell ref="A117:B117"/>
    <mergeCell ref="A118:B118"/>
    <mergeCell ref="A119:B119"/>
    <mergeCell ref="A122:B122"/>
    <mergeCell ref="A101:B101"/>
    <mergeCell ref="A102:B102"/>
    <mergeCell ref="A103:B103"/>
    <mergeCell ref="A107:B107"/>
    <mergeCell ref="A110:B110"/>
    <mergeCell ref="A9:B9"/>
    <mergeCell ref="A10:B10"/>
    <mergeCell ref="A35:B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Prihodi i rashodi - ekonom. kl.</vt:lpstr>
      <vt:lpstr>Prihodi i rashodi - izvor fin.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Marijana</cp:lastModifiedBy>
  <cp:lastPrinted>2023-07-14T10:03:51Z</cp:lastPrinted>
  <dcterms:created xsi:type="dcterms:W3CDTF">2023-07-10T11:39:36Z</dcterms:created>
  <dcterms:modified xsi:type="dcterms:W3CDTF">2023-07-14T10:04:42Z</dcterms:modified>
</cp:coreProperties>
</file>